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1820"/>
  </bookViews>
  <sheets>
    <sheet name="приложение 2 к приказу" sheetId="1" r:id="rId1"/>
  </sheets>
  <externalReferences>
    <externalReference r:id="rId2"/>
  </externalReferences>
  <definedNames>
    <definedName name="_xlnm.Print_Area" localSheetId="0">'приложение 2 к приказу'!$A$3:$R$206</definedName>
  </definedNames>
  <calcPr calcId="145621"/>
</workbook>
</file>

<file path=xl/calcChain.xml><?xml version="1.0" encoding="utf-8"?>
<calcChain xmlns="http://schemas.openxmlformats.org/spreadsheetml/2006/main">
  <c r="I165" i="1" l="1"/>
  <c r="H165" i="1"/>
  <c r="G165" i="1"/>
  <c r="O164" i="1"/>
  <c r="N164" i="1"/>
  <c r="M164" i="1"/>
  <c r="M146" i="1"/>
  <c r="J146" i="1"/>
  <c r="I146" i="1"/>
  <c r="K145" i="1"/>
  <c r="G145" i="1"/>
  <c r="K144" i="1"/>
  <c r="G144" i="1" s="1"/>
  <c r="K143" i="1"/>
  <c r="G143" i="1"/>
  <c r="K142" i="1"/>
  <c r="G142" i="1" s="1"/>
  <c r="K141" i="1"/>
  <c r="G141" i="1"/>
  <c r="K140" i="1"/>
  <c r="G140" i="1" s="1"/>
  <c r="K139" i="1"/>
  <c r="H139" i="1"/>
  <c r="G139" i="1"/>
  <c r="R138" i="1"/>
  <c r="L166" i="1" s="1"/>
  <c r="Q138" i="1"/>
  <c r="K166" i="1" s="1"/>
  <c r="O138" i="1"/>
  <c r="O132" i="1" s="1"/>
  <c r="N138" i="1"/>
  <c r="K138" i="1" s="1"/>
  <c r="I138" i="1"/>
  <c r="K137" i="1"/>
  <c r="G137" i="1" s="1"/>
  <c r="K136" i="1"/>
  <c r="G136" i="1"/>
  <c r="O135" i="1"/>
  <c r="N135" i="1"/>
  <c r="K135" i="1"/>
  <c r="H135" i="1"/>
  <c r="G135" i="1" s="1"/>
  <c r="N134" i="1"/>
  <c r="K134" i="1"/>
  <c r="H134" i="1"/>
  <c r="G134" i="1" s="1"/>
  <c r="N133" i="1"/>
  <c r="K133" i="1"/>
  <c r="H133" i="1"/>
  <c r="G133" i="1" s="1"/>
  <c r="R132" i="1"/>
  <c r="Q132" i="1"/>
  <c r="P132" i="1"/>
  <c r="M132" i="1"/>
  <c r="L132" i="1"/>
  <c r="J132" i="1"/>
  <c r="I132" i="1"/>
  <c r="R117" i="1"/>
  <c r="Q117" i="1"/>
  <c r="O117" i="1"/>
  <c r="K117" i="1" s="1"/>
  <c r="G117" i="1" s="1"/>
  <c r="R116" i="1"/>
  <c r="Q116" i="1"/>
  <c r="G116" i="1"/>
  <c r="R115" i="1"/>
  <c r="R112" i="1" s="1"/>
  <c r="R146" i="1" s="1"/>
  <c r="Q115" i="1"/>
  <c r="Q112" i="1" s="1"/>
  <c r="Q146" i="1" s="1"/>
  <c r="N115" i="1"/>
  <c r="K115" i="1" s="1"/>
  <c r="H115" i="1"/>
  <c r="K114" i="1"/>
  <c r="P112" i="1"/>
  <c r="P146" i="1" s="1"/>
  <c r="O112" i="1"/>
  <c r="O146" i="1" s="1"/>
  <c r="M112" i="1"/>
  <c r="L112" i="1"/>
  <c r="L146" i="1" s="1"/>
  <c r="I112" i="1"/>
  <c r="H112" i="1"/>
  <c r="J95" i="1"/>
  <c r="I95" i="1"/>
  <c r="J89" i="1"/>
  <c r="I89" i="1"/>
  <c r="J70" i="1"/>
  <c r="I70" i="1"/>
  <c r="H70" i="1"/>
  <c r="G70" i="1"/>
  <c r="K50" i="1"/>
  <c r="H166" i="1" l="1"/>
  <c r="K164" i="1"/>
  <c r="G115" i="1"/>
  <c r="G112" i="1" s="1"/>
  <c r="K112" i="1"/>
  <c r="L164" i="1"/>
  <c r="I166" i="1"/>
  <c r="I164" i="1" s="1"/>
  <c r="H164" i="1"/>
  <c r="H138" i="1"/>
  <c r="N132" i="1"/>
  <c r="K132" i="1" s="1"/>
  <c r="N112" i="1"/>
  <c r="N146" i="1" s="1"/>
  <c r="G138" i="1" l="1"/>
  <c r="J166" i="1" s="1"/>
  <c r="H132" i="1"/>
  <c r="K146" i="1"/>
  <c r="G132" i="1" l="1"/>
  <c r="H146" i="1"/>
  <c r="G166" i="1"/>
  <c r="G164" i="1" s="1"/>
  <c r="J164" i="1"/>
</calcChain>
</file>

<file path=xl/sharedStrings.xml><?xml version="1.0" encoding="utf-8"?>
<sst xmlns="http://schemas.openxmlformats.org/spreadsheetml/2006/main" count="304" uniqueCount="193">
  <si>
    <t>СОГЛАСОВАНО</t>
  </si>
  <si>
    <t>УТВЕРЖДАЮ</t>
  </si>
  <si>
    <t>Начальник МКУ "Отдел образования Железнодорожного района города Ростова-на-Дону"</t>
  </si>
  <si>
    <t>И.о. директора МБОУ "Школа № 64"</t>
  </si>
  <si>
    <t>__________________________Филиппов И.Н.</t>
  </si>
  <si>
    <t>__________________Г.А. Вележанина</t>
  </si>
  <si>
    <t>"_______"  _________</t>
  </si>
  <si>
    <t>20___г.</t>
  </si>
  <si>
    <t>ПЛАН ФИНАНСОВО-ХОЗЯЙСТВЕННОЙ ДЕЯТЕЛЬНОСТИ  МУНИЦИПАЛЬНОГО УЧРЕЖДЕНИЯ</t>
  </si>
  <si>
    <t>НА 2019-2021 год (годы)</t>
  </si>
  <si>
    <t>Наименование учреждения</t>
  </si>
  <si>
    <t>муниципальное бюджетное общеобразовательное учреждение города Ростова-на-Дону "Школа № 64"</t>
  </si>
  <si>
    <t>Адрес фактического местонахождения</t>
  </si>
  <si>
    <t xml:space="preserve">г. Ростов-на-Дону ул. Некрасовская, 22 </t>
  </si>
  <si>
    <t>ИНН</t>
  </si>
  <si>
    <t>КПП</t>
  </si>
  <si>
    <t>Наименование органа, осуществляемого функции и полномочия учредителя</t>
  </si>
  <si>
    <t>Управление образования города Ростова-на-Дону</t>
  </si>
  <si>
    <t>Единица измерения: руб.</t>
  </si>
  <si>
    <t>КОДЫ</t>
  </si>
  <si>
    <t>Форма по ФКД</t>
  </si>
  <si>
    <t>дата</t>
  </si>
  <si>
    <t>31.07.2019</t>
  </si>
  <si>
    <t>по ОКПО</t>
  </si>
  <si>
    <t>по ОКЕИ</t>
  </si>
  <si>
    <t>1.  Сведения о деятельности бюджетного (автономного) учреждения</t>
  </si>
  <si>
    <r>
      <t>1.1. Цели деят</t>
    </r>
    <r>
      <rPr>
        <sz val="12"/>
        <rFont val="Times New Roman"/>
        <family val="1"/>
        <charset val="204"/>
      </rPr>
      <t>ельности учреждения: Основной целью деятельности МБОУ является осуществление образовательной деятельности по образовательным программам начального общего, основного общего и среднего общего образования</t>
    </r>
  </si>
  <si>
    <t xml:space="preserve">1.2. Виды деятельности учреждения       2.5.1. Основная деятельность – образовательная:
• реализация образовательных программ начального общего образования, основного общего образования, среднего общего образования в пределах федеральных государственных образовательных стандартов и (или) государственных образовательных стандартов до момента их отмены;
• реализация дополнительных общеобразовательных программ;
• реализация адаптированных основных общеобразовательных программ;
• организация обучения на дому для детей с ограниченными возможностями здоровья;
• создание условий для обучения нуждающихся в длительном лечении, детей с ограниченными возможностями здоровья, детей-инвалидов;
• проведение промежуточной и итоговой аттестации для обучающихся, в том числе для осуществляющих обучение в форме семейного образования и самообразования;
• предоставление обучающимся начальных знаний об обороне госу¬дарства, о воинской обязанности граждан и приобретение обучающимися навыков в области гражданской обороны в соответствии с федеральными государственными образовательными стандартами и (или) государственными образовательными стандартами до момента их отмены;
• реализация воспитательных программ и направлений воспитатель¬ной работы;
• реализация образовательных услуг по дополнительным образовательным программам, финансируемых за счет средств соответствующего бюджета;
• информационно-библиотечная деятельность;
• предоставление психолого-педагогической и социальной помощи.
</t>
  </si>
  <si>
    <r>
      <t>1.3. Перечень платных образовательных услуг оказываемых учреждением:  Основы высшей математики; Основы теории вероятности, Лингвистика для старшеклассников, Основы делового общения и письма, Путешествия по англоязычным странам, Поём вместе (эстрадная песня), Предшкольная подготовка детей к обучению в школе.</t>
    </r>
    <r>
      <rPr>
        <sz val="9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Постановление 15.12.2017  № 1289</t>
    </r>
    <r>
      <rPr>
        <sz val="12"/>
        <color indexed="8"/>
        <rFont val="Times New Roman"/>
        <family val="1"/>
        <charset val="204"/>
      </rPr>
      <t xml:space="preserve">
</t>
    </r>
  </si>
  <si>
    <t>показатель</t>
  </si>
  <si>
    <t>сумма (руб.коп.)</t>
  </si>
  <si>
    <t>Нефинансовые активы, всего:</t>
  </si>
  <si>
    <t>из них:</t>
  </si>
  <si>
    <t xml:space="preserve">2.1. Балансовая стоимость недвижимого муниципального имущества на 01.07.2019 года (стоимость имущества, закрепленного собственником имущества за учреждением на праве оперативного управления; приобретенного учреждением  за счет выделенных собственником имущества учреждения средств) </t>
  </si>
  <si>
    <t xml:space="preserve">2.2. Балансовая стоимость недвижимого имущества на 01.07.2019 года (стоимость имущества приобретенного учреждением за счет доходов, полученных от иной приносящей доход деятельности) </t>
  </si>
  <si>
    <t xml:space="preserve">2.3. Балансовая стоимость движимого муниципального имущества на 01.07.2019 года  </t>
  </si>
  <si>
    <t xml:space="preserve">2.4. Балансовая стоимость особо ценного движимого муниципального имущества на 01.07.2019 года   </t>
  </si>
  <si>
    <t xml:space="preserve">2.5. Балансовая стоимость имущества, приобретенного муниципальным бюджетным (автономным) учреждением за счет доходов, полученных от платной и иной приносящей доход деятельности на 01.07.2019 года    </t>
  </si>
  <si>
    <t>2.6. Остаточная стоимость недвижимого муниципального имущества на 01.07.2019</t>
  </si>
  <si>
    <t>2.7. Остаточная стоимость особо ценного движимого имущества на 01.07.2019</t>
  </si>
  <si>
    <t>Финансовые активы, всего:</t>
  </si>
  <si>
    <t>2.8. Дебиторская задолженность по доходам</t>
  </si>
  <si>
    <t>2.9. Дебиторская задолженность по расходам</t>
  </si>
  <si>
    <t>Обязательства, всего:</t>
  </si>
  <si>
    <t>2.9. Просроченная кредиторская задолженность</t>
  </si>
  <si>
    <t>капитальные расходы</t>
  </si>
  <si>
    <t>текущие расходы</t>
  </si>
  <si>
    <t>3. Другая информация, характеризующая деятельность учреждения:</t>
  </si>
  <si>
    <t>Наименование показателя</t>
  </si>
  <si>
    <t>ед. изм.</t>
  </si>
  <si>
    <t>отчетный 2018 год</t>
  </si>
  <si>
    <t>2019 год</t>
  </si>
  <si>
    <t>прогноз 2020 год</t>
  </si>
  <si>
    <t>прогноз 2021 год</t>
  </si>
  <si>
    <t>3.1 Численность обучающихся в соответствии с утвержденным комплектованием на 01.09.2018: в т.ч.</t>
  </si>
  <si>
    <t>чел.</t>
  </si>
  <si>
    <t xml:space="preserve">     1-4 классы</t>
  </si>
  <si>
    <t xml:space="preserve">     5-9 классы</t>
  </si>
  <si>
    <t xml:space="preserve">    10-12 классы</t>
  </si>
  <si>
    <t>3.2. Численность обучающихся в соответствии с утвержденным комплектованием на 01.01.2019.</t>
  </si>
  <si>
    <t>3.3. Численность воспитанников в соответствии с текущим МЗ</t>
  </si>
  <si>
    <t xml:space="preserve">3.4. Численность педагогических работников по отчету за отчетный период </t>
  </si>
  <si>
    <t>3.5 Численность  работников -всего: в т.ч.</t>
  </si>
  <si>
    <t xml:space="preserve">     АУП</t>
  </si>
  <si>
    <t xml:space="preserve">     УВП и МОП</t>
  </si>
  <si>
    <t xml:space="preserve">     педагогические работники Всего </t>
  </si>
  <si>
    <t xml:space="preserve"> Из них учителя- всего</t>
  </si>
  <si>
    <t>в том числе</t>
  </si>
  <si>
    <t xml:space="preserve">                1-4 классы</t>
  </si>
  <si>
    <t xml:space="preserve">                5-9 классы</t>
  </si>
  <si>
    <t xml:space="preserve">                10-12 классы</t>
  </si>
  <si>
    <t>3.6. Соотношение прямых исполнителей МЗ (учителей, воспитателей, трнеров-преподователей, и т.д.) к общему количеству работников учреждения</t>
  </si>
  <si>
    <t>%</t>
  </si>
  <si>
    <t>из них</t>
  </si>
  <si>
    <t>доля прямых исполнителей МЗ</t>
  </si>
  <si>
    <t>доля АУП, УВП и МОП и д.р.</t>
  </si>
  <si>
    <t>3.7. Среднемесячная оплата труда работников: в т.ч.</t>
  </si>
  <si>
    <t>руб.</t>
  </si>
  <si>
    <t xml:space="preserve">     руководителя </t>
  </si>
  <si>
    <t xml:space="preserve">     учителя</t>
  </si>
  <si>
    <t xml:space="preserve">     прочие работники</t>
  </si>
  <si>
    <t>3.8. Отношение фонда оплаты труда работников к общему объему доходов учреждения</t>
  </si>
  <si>
    <t>3.9. Площадь здания учреждения находящегося в оперативном управлении</t>
  </si>
  <si>
    <t>кв. м.</t>
  </si>
  <si>
    <t>3.10 Площадь здания учреждения, сдаваемая в аренду</t>
  </si>
  <si>
    <t>4 . Показатели по поступлениям и выплатам учреждения</t>
  </si>
  <si>
    <t>Код строки</t>
  </si>
  <si>
    <t>КБК</t>
  </si>
  <si>
    <t>Объем финансового обеспечения (руб.коп.)</t>
  </si>
  <si>
    <t>всего 2019 год</t>
  </si>
  <si>
    <t xml:space="preserve"> 2020 год</t>
  </si>
  <si>
    <t xml:space="preserve"> 2021  год</t>
  </si>
  <si>
    <t>субсидия на финансовое обеспечение выполнения муниципального задания</t>
  </si>
  <si>
    <t>субсидии, предоставляемые в соответствии с абзацем вторым п.1 ст.78.1 БК РФ (иные цели)</t>
  </si>
  <si>
    <t>субсидии на осуществление кап.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</si>
  <si>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</si>
  <si>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</si>
  <si>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 xml:space="preserve"> аренда</t>
  </si>
  <si>
    <t>род.плата за присмотр и уход</t>
  </si>
  <si>
    <t>платные образовательные услуги</t>
  </si>
  <si>
    <t xml:space="preserve">безвозмездные поступления </t>
  </si>
  <si>
    <t>прочие поступления</t>
  </si>
  <si>
    <t>Поступления от доходов, всего:</t>
  </si>
  <si>
    <t>100</t>
  </si>
  <si>
    <t>X</t>
  </si>
  <si>
    <t>доходы от собственности</t>
  </si>
  <si>
    <t>120</t>
  </si>
  <si>
    <t>Х</t>
  </si>
  <si>
    <t>доходы от оказания услуг, работ</t>
  </si>
  <si>
    <t>130</t>
  </si>
  <si>
    <t>иные субсидии, предоставленные из бюджета</t>
  </si>
  <si>
    <t>150</t>
  </si>
  <si>
    <t>прочие доходы</t>
  </si>
  <si>
    <t>160</t>
  </si>
  <si>
    <t>2020  год</t>
  </si>
  <si>
    <t>2021 год</t>
  </si>
  <si>
    <t>род. плата за присмотр и уход</t>
  </si>
  <si>
    <t>Выплаты по расходам, всего:</t>
  </si>
  <si>
    <t>200</t>
  </si>
  <si>
    <t>в том числе на:выплаты персоналу всего:</t>
  </si>
  <si>
    <t>210</t>
  </si>
  <si>
    <t xml:space="preserve">из них: оплата труда и начисления на оплату труда </t>
  </si>
  <si>
    <t>211</t>
  </si>
  <si>
    <t xml:space="preserve">уплату налогов, сборов и иных платежей </t>
  </si>
  <si>
    <t>220</t>
  </si>
  <si>
    <t>безвозмездные перечисления организациям</t>
  </si>
  <si>
    <t>230</t>
  </si>
  <si>
    <t>прочие расходы (кроме расходов на закупку товаров, работ, услуг)</t>
  </si>
  <si>
    <t>240</t>
  </si>
  <si>
    <t>расходы на закупку товаров, работ, услуг</t>
  </si>
  <si>
    <t>250</t>
  </si>
  <si>
    <t>х</t>
  </si>
  <si>
    <t>Поступления финансовых активов всего:</t>
  </si>
  <si>
    <t>300</t>
  </si>
  <si>
    <t>из них: увеличение остатков средств</t>
  </si>
  <si>
    <t>310</t>
  </si>
  <si>
    <t>320</t>
  </si>
  <si>
    <t>Выбытие финансовых активов всего:</t>
  </si>
  <si>
    <t>400</t>
  </si>
  <si>
    <t>из них: уменьшение остатков средств</t>
  </si>
  <si>
    <t>410</t>
  </si>
  <si>
    <t>прочие выбытия</t>
  </si>
  <si>
    <t>420</t>
  </si>
  <si>
    <t>Остаток средств на начало года</t>
  </si>
  <si>
    <t>500</t>
  </si>
  <si>
    <t>Остаток средств на конец года</t>
  </si>
  <si>
    <t>600</t>
  </si>
  <si>
    <t>5. Показатели выплаты по расходам на закупку товаров, работ, услуг учреждения на 31.07.2019 год</t>
  </si>
  <si>
    <t>Год начала закупки</t>
  </si>
  <si>
    <t>Сумма выплат по расходам на закупку товаров, работ и услуг, руб</t>
  </si>
  <si>
    <t>всего закупки</t>
  </si>
  <si>
    <t>в том числе: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</si>
  <si>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</si>
  <si>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</si>
  <si>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на 2019 год очередной финансовый год</t>
  </si>
  <si>
    <t xml:space="preserve">на 2020 год  1-ый год планового периода </t>
  </si>
  <si>
    <t xml:space="preserve">на 2021 год  2-ый год планового периода 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</si>
  <si>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</si>
  <si>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</si>
  <si>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года:</t>
  </si>
  <si>
    <t>1001</t>
  </si>
  <si>
    <t>на закупку товаров, работ, услуг по году начала закупки</t>
  </si>
  <si>
    <t>2001</t>
  </si>
  <si>
    <t>6. Сведения о средствах, поступающих во временное распоряжение учреждения  на  201__ год</t>
  </si>
  <si>
    <t xml:space="preserve">Наименование показателя </t>
  </si>
  <si>
    <t>Сумма (руб.)</t>
  </si>
  <si>
    <t>2</t>
  </si>
  <si>
    <t>010</t>
  </si>
  <si>
    <t>Остаток средств наконец года</t>
  </si>
  <si>
    <t>020</t>
  </si>
  <si>
    <t>Поступления всего:</t>
  </si>
  <si>
    <t>030</t>
  </si>
  <si>
    <t>в т.ч.</t>
  </si>
  <si>
    <t>031</t>
  </si>
  <si>
    <t>032</t>
  </si>
  <si>
    <t>Выбытие всего :</t>
  </si>
  <si>
    <t>040</t>
  </si>
  <si>
    <t>041</t>
  </si>
  <si>
    <t>042</t>
  </si>
  <si>
    <t>7. Справочная информация</t>
  </si>
  <si>
    <t>Объем публичных обязательств, всего:</t>
  </si>
  <si>
    <t xml:space="preserve">Объем бюджетных инвестиций (в части переданных полномочий </t>
  </si>
  <si>
    <t xml:space="preserve">И.о. руководителя учреждения </t>
  </si>
  <si>
    <t>Г.А. Вележанина</t>
  </si>
  <si>
    <t>М.П.</t>
  </si>
  <si>
    <t>(расшифровка подписи)</t>
  </si>
  <si>
    <t>Главный бухгалтер</t>
  </si>
  <si>
    <t>Калина В.М.</t>
  </si>
  <si>
    <t>Ответственный исполнитель</t>
  </si>
  <si>
    <t>гл. бухгалтер</t>
  </si>
  <si>
    <t>(должность)</t>
  </si>
  <si>
    <t>(подпись)</t>
  </si>
  <si>
    <t>(телефон)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</si>
</sst>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213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3" fontId="3" fillId="0" borderId="0" xfId="0" applyNumberFormat="1" applyFont="1" applyAlignment="1" applyProtection="1">
      <alignment wrapText="1"/>
      <protection locked="0"/>
    </xf>
    <xf numFmtId="3" fontId="3" fillId="0" borderId="0" xfId="0" applyNumberFormat="1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3" fontId="3" fillId="0" borderId="0" xfId="0" applyNumberFormat="1" applyFont="1" applyBorder="1" applyAlignment="1" applyProtection="1">
      <alignment wrapText="1"/>
      <protection locked="0"/>
    </xf>
    <xf numFmtId="3" fontId="3" fillId="0" borderId="1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3" fontId="8" fillId="0" borderId="1" xfId="0" applyNumberFormat="1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3" fontId="3" fillId="0" borderId="0" xfId="0" applyNumberFormat="1" applyFont="1" applyAlignment="1" applyProtection="1">
      <alignment horizontal="center" wrapText="1"/>
      <protection locked="0"/>
    </xf>
    <xf numFmtId="3" fontId="3" fillId="0" borderId="0" xfId="0" applyNumberFormat="1" applyFont="1" applyBorder="1" applyAlignment="1" applyProtection="1">
      <alignment horizontal="center" wrapText="1"/>
      <protection locked="0"/>
    </xf>
    <xf numFmtId="3" fontId="3" fillId="0" borderId="0" xfId="0" applyNumberFormat="1" applyFont="1" applyAlignment="1" applyProtection="1">
      <alignment horizontal="right" wrapText="1"/>
      <protection locked="0"/>
    </xf>
    <xf numFmtId="3" fontId="3" fillId="0" borderId="0" xfId="0" applyNumberFormat="1" applyFont="1" applyAlignment="1" applyProtection="1">
      <alignment horizontal="right" wrapText="1"/>
      <protection locked="0"/>
    </xf>
    <xf numFmtId="3" fontId="3" fillId="0" borderId="0" xfId="0" applyNumberFormat="1" applyFont="1" applyBorder="1" applyAlignment="1" applyProtection="1">
      <alignment horizontal="right" wrapText="1"/>
      <protection locked="0"/>
    </xf>
    <xf numFmtId="49" fontId="3" fillId="0" borderId="2" xfId="0" applyNumberFormat="1" applyFont="1" applyBorder="1" applyAlignment="1" applyProtection="1">
      <alignment horizontal="center" wrapText="1"/>
      <protection locked="0"/>
    </xf>
    <xf numFmtId="3" fontId="3" fillId="0" borderId="2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3" fontId="3" fillId="0" borderId="0" xfId="0" applyNumberFormat="1" applyFont="1" applyBorder="1" applyAlignment="1" applyProtection="1">
      <alignment horizontal="right" wrapText="1"/>
      <protection locked="0"/>
    </xf>
    <xf numFmtId="3" fontId="3" fillId="0" borderId="3" xfId="0" applyNumberFormat="1" applyFont="1" applyBorder="1" applyAlignment="1" applyProtection="1">
      <alignment horizontal="right" wrapText="1"/>
      <protection locked="0"/>
    </xf>
    <xf numFmtId="3" fontId="3" fillId="0" borderId="3" xfId="0" applyNumberFormat="1" applyFont="1" applyBorder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3" fontId="3" fillId="0" borderId="2" xfId="0" applyNumberFormat="1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4" fontId="2" fillId="0" borderId="2" xfId="0" applyNumberFormat="1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justify" vertical="top" wrapText="1"/>
      <protection locked="0"/>
    </xf>
    <xf numFmtId="0" fontId="3" fillId="0" borderId="6" xfId="0" applyFont="1" applyBorder="1" applyAlignment="1" applyProtection="1">
      <alignment horizontal="justify" vertical="top" wrapText="1"/>
      <protection locked="0"/>
    </xf>
    <xf numFmtId="0" fontId="3" fillId="0" borderId="7" xfId="0" applyFont="1" applyBorder="1" applyAlignment="1" applyProtection="1">
      <alignment horizontal="justify" vertical="top" wrapText="1"/>
      <protection locked="0"/>
    </xf>
    <xf numFmtId="4" fontId="3" fillId="0" borderId="2" xfId="0" applyNumberFormat="1" applyFont="1" applyBorder="1" applyAlignment="1" applyProtection="1">
      <alignment horizontal="center" vertical="top" wrapText="1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6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3" fontId="6" fillId="0" borderId="2" xfId="0" applyNumberFormat="1" applyFont="1" applyBorder="1" applyAlignment="1" applyProtection="1">
      <alignment horizontal="center" vertical="top" wrapText="1"/>
      <protection locked="0"/>
    </xf>
    <xf numFmtId="3" fontId="3" fillId="0" borderId="2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justify" wrapText="1"/>
      <protection locked="0"/>
    </xf>
    <xf numFmtId="0" fontId="3" fillId="0" borderId="6" xfId="0" applyFont="1" applyBorder="1" applyAlignment="1" applyProtection="1">
      <alignment horizontal="justify" wrapText="1"/>
      <protection locked="0"/>
    </xf>
    <xf numFmtId="0" fontId="3" fillId="0" borderId="7" xfId="0" applyFont="1" applyBorder="1" applyAlignment="1" applyProtection="1">
      <alignment horizontal="justify" wrapText="1"/>
      <protection locked="0"/>
    </xf>
    <xf numFmtId="3" fontId="3" fillId="0" borderId="2" xfId="0" applyNumberFormat="1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horizontal="justify" wrapText="1"/>
      <protection locked="0"/>
    </xf>
    <xf numFmtId="3" fontId="3" fillId="0" borderId="2" xfId="0" applyNumberFormat="1" applyFont="1" applyBorder="1" applyAlignment="1" applyProtection="1">
      <alignment horizontal="justify" vertical="top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11" fillId="0" borderId="5" xfId="0" applyFont="1" applyBorder="1" applyAlignment="1" applyProtection="1">
      <alignment horizontal="left" wrapText="1"/>
      <protection locked="0"/>
    </xf>
    <xf numFmtId="0" fontId="11" fillId="0" borderId="6" xfId="0" applyFont="1" applyBorder="1" applyAlignment="1" applyProtection="1">
      <alignment horizontal="left" wrapText="1"/>
      <protection locked="0"/>
    </xf>
    <xf numFmtId="0" fontId="11" fillId="0" borderId="7" xfId="0" applyFont="1" applyBorder="1" applyAlignment="1" applyProtection="1">
      <alignment horizontal="left" wrapText="1"/>
      <protection locked="0"/>
    </xf>
    <xf numFmtId="0" fontId="3" fillId="0" borderId="7" xfId="0" applyFont="1" applyBorder="1" applyAlignment="1" applyProtection="1">
      <alignment horizontal="right" wrapText="1"/>
      <protection locked="0"/>
    </xf>
    <xf numFmtId="0" fontId="3" fillId="0" borderId="2" xfId="1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3" fontId="3" fillId="0" borderId="2" xfId="0" applyNumberFormat="1" applyFont="1" applyBorder="1" applyAlignment="1" applyProtection="1">
      <alignment wrapText="1"/>
      <protection locked="0"/>
    </xf>
    <xf numFmtId="0" fontId="11" fillId="0" borderId="2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wrapText="1"/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11" fillId="0" borderId="5" xfId="0" applyFont="1" applyBorder="1" applyAlignment="1" applyProtection="1">
      <alignment horizontal="center" wrapText="1"/>
      <protection locked="0"/>
    </xf>
    <xf numFmtId="0" fontId="11" fillId="0" borderId="6" xfId="0" applyFont="1" applyBorder="1" applyAlignment="1" applyProtection="1">
      <alignment horizontal="center" wrapText="1"/>
      <protection locked="0"/>
    </xf>
    <xf numFmtId="0" fontId="11" fillId="0" borderId="7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3" fillId="0" borderId="6" xfId="0" applyFont="1" applyBorder="1" applyAlignment="1" applyProtection="1">
      <alignment horizontal="left" wrapText="1"/>
      <protection locked="0"/>
    </xf>
    <xf numFmtId="0" fontId="3" fillId="0" borderId="7" xfId="0" applyFont="1" applyBorder="1" applyAlignment="1" applyProtection="1">
      <alignment horizontal="left" wrapText="1"/>
      <protection locked="0"/>
    </xf>
    <xf numFmtId="164" fontId="3" fillId="0" borderId="7" xfId="0" applyNumberFormat="1" applyFont="1" applyBorder="1" applyAlignment="1" applyProtection="1">
      <alignment horizontal="center" wrapText="1"/>
      <protection locked="0"/>
    </xf>
    <xf numFmtId="0" fontId="11" fillId="0" borderId="7" xfId="0" applyFont="1" applyBorder="1" applyAlignment="1" applyProtection="1">
      <alignment horizontal="center" wrapText="1"/>
      <protection locked="0"/>
    </xf>
    <xf numFmtId="164" fontId="11" fillId="0" borderId="7" xfId="0" applyNumberFormat="1" applyFont="1" applyBorder="1" applyAlignment="1" applyProtection="1">
      <alignment horizontal="center" wrapText="1"/>
      <protection locked="0"/>
    </xf>
    <xf numFmtId="4" fontId="3" fillId="0" borderId="2" xfId="0" applyNumberFormat="1" applyFont="1" applyBorder="1" applyAlignment="1" applyProtection="1">
      <alignment horizontal="center" wrapText="1"/>
      <protection locked="0"/>
    </xf>
    <xf numFmtId="164" fontId="3" fillId="0" borderId="2" xfId="0" applyNumberFormat="1" applyFont="1" applyBorder="1" applyAlignment="1" applyProtection="1">
      <alignment horizontal="center" wrapText="1"/>
      <protection locked="0"/>
    </xf>
    <xf numFmtId="165" fontId="3" fillId="0" borderId="2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3" fontId="3" fillId="0" borderId="5" xfId="0" applyNumberFormat="1" applyFont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center" vertical="center" wrapText="1"/>
      <protection locked="0"/>
    </xf>
    <xf numFmtId="3" fontId="3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3" fontId="3" fillId="0" borderId="9" xfId="0" applyNumberFormat="1" applyFont="1" applyBorder="1" applyAlignment="1" applyProtection="1">
      <alignment horizontal="center" vertical="center" wrapText="1"/>
      <protection locked="0"/>
    </xf>
    <xf numFmtId="3" fontId="3" fillId="0" borderId="8" xfId="0" applyNumberFormat="1" applyFont="1" applyBorder="1" applyAlignment="1" applyProtection="1">
      <alignment horizontal="center" vertical="center" wrapText="1"/>
      <protection locked="0"/>
    </xf>
    <xf numFmtId="3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3" fontId="3" fillId="0" borderId="11" xfId="0" applyNumberFormat="1" applyFont="1" applyBorder="1" applyAlignment="1" applyProtection="1">
      <alignment horizontal="center" vertical="center" wrapText="1"/>
      <protection locked="0"/>
    </xf>
    <xf numFmtId="3" fontId="3" fillId="0" borderId="2" xfId="0" applyNumberFormat="1" applyFont="1" applyBorder="1" applyAlignment="1" applyProtection="1">
      <alignment horizontal="center" vertical="center" wrapText="1"/>
      <protection locked="0"/>
    </xf>
    <xf numFmtId="3" fontId="3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3" fontId="3" fillId="0" borderId="15" xfId="0" applyNumberFormat="1" applyFont="1" applyBorder="1" applyAlignment="1" applyProtection="1">
      <alignment horizontal="center" vertical="center" wrapText="1"/>
      <protection locked="0"/>
    </xf>
    <xf numFmtId="3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49" fontId="8" fillId="2" borderId="5" xfId="0" applyNumberFormat="1" applyFont="1" applyFill="1" applyBorder="1" applyAlignment="1" applyProtection="1">
      <alignment horizontal="center" wrapText="1"/>
      <protection locked="0"/>
    </xf>
    <xf numFmtId="49" fontId="8" fillId="2" borderId="7" xfId="0" applyNumberFormat="1" applyFont="1" applyFill="1" applyBorder="1" applyAlignment="1" applyProtection="1">
      <alignment horizontal="center" wrapText="1"/>
      <protection locked="0"/>
    </xf>
    <xf numFmtId="49" fontId="8" fillId="2" borderId="2" xfId="0" applyNumberFormat="1" applyFont="1" applyFill="1" applyBorder="1" applyAlignment="1" applyProtection="1">
      <alignment wrapText="1"/>
      <protection locked="0"/>
    </xf>
    <xf numFmtId="49" fontId="8" fillId="2" borderId="6" xfId="0" applyNumberFormat="1" applyFont="1" applyFill="1" applyBorder="1" applyAlignment="1" applyProtection="1">
      <alignment horizontal="center" wrapText="1"/>
      <protection locked="0"/>
    </xf>
    <xf numFmtId="4" fontId="12" fillId="2" borderId="2" xfId="0" applyNumberFormat="1" applyFont="1" applyFill="1" applyBorder="1" applyAlignment="1" applyProtection="1">
      <alignment wrapText="1"/>
      <protection locked="0"/>
    </xf>
    <xf numFmtId="4" fontId="13" fillId="2" borderId="2" xfId="0" applyNumberFormat="1" applyFont="1" applyFill="1" applyBorder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7" xfId="0" applyFont="1" applyBorder="1" applyAlignment="1" applyProtection="1">
      <alignment wrapText="1"/>
      <protection locked="0"/>
    </xf>
    <xf numFmtId="49" fontId="3" fillId="0" borderId="2" xfId="0" applyNumberFormat="1" applyFont="1" applyBorder="1" applyAlignment="1" applyProtection="1">
      <alignment wrapText="1"/>
      <protection locked="0"/>
    </xf>
    <xf numFmtId="49" fontId="3" fillId="0" borderId="5" xfId="0" applyNumberFormat="1" applyFont="1" applyBorder="1" applyAlignment="1" applyProtection="1">
      <alignment horizontal="center" wrapText="1"/>
      <protection locked="0"/>
    </xf>
    <xf numFmtId="49" fontId="3" fillId="0" borderId="6" xfId="0" applyNumberFormat="1" applyFont="1" applyBorder="1" applyAlignment="1" applyProtection="1">
      <alignment horizontal="center" wrapText="1"/>
      <protection locked="0"/>
    </xf>
    <xf numFmtId="49" fontId="3" fillId="0" borderId="2" xfId="0" applyNumberFormat="1" applyFont="1" applyBorder="1" applyAlignment="1" applyProtection="1">
      <alignment horizontal="right" wrapText="1"/>
      <protection locked="0"/>
    </xf>
    <xf numFmtId="4" fontId="3" fillId="0" borderId="2" xfId="0" applyNumberFormat="1" applyFont="1" applyBorder="1" applyAlignment="1" applyProtection="1">
      <alignment horizontal="right" wrapText="1"/>
      <protection locked="0"/>
    </xf>
    <xf numFmtId="0" fontId="3" fillId="0" borderId="2" xfId="0" applyFont="1" applyBorder="1" applyAlignment="1" applyProtection="1">
      <alignment horizontal="right"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3" fontId="3" fillId="0" borderId="5" xfId="0" applyNumberFormat="1" applyFont="1" applyBorder="1" applyAlignment="1" applyProtection="1">
      <alignment horizontal="center" wrapText="1"/>
      <protection locked="0"/>
    </xf>
    <xf numFmtId="3" fontId="3" fillId="0" borderId="6" xfId="0" applyNumberFormat="1" applyFont="1" applyBorder="1" applyAlignment="1" applyProtection="1">
      <alignment horizontal="center" wrapText="1"/>
      <protection locked="0"/>
    </xf>
    <xf numFmtId="4" fontId="3" fillId="0" borderId="2" xfId="0" applyNumberFormat="1" applyFont="1" applyBorder="1" applyAlignment="1" applyProtection="1">
      <alignment wrapText="1"/>
      <protection locked="0"/>
    </xf>
    <xf numFmtId="4" fontId="2" fillId="0" borderId="2" xfId="0" applyNumberFormat="1" applyFont="1" applyBorder="1" applyAlignment="1" applyProtection="1">
      <alignment horizontal="right" wrapText="1"/>
      <protection locked="0"/>
    </xf>
    <xf numFmtId="4" fontId="2" fillId="0" borderId="2" xfId="0" applyNumberFormat="1" applyFont="1" applyBorder="1" applyAlignment="1" applyProtection="1">
      <alignment wrapText="1"/>
      <protection locked="0"/>
    </xf>
    <xf numFmtId="4" fontId="12" fillId="3" borderId="0" xfId="0" applyNumberFormat="1" applyFont="1" applyFill="1" applyBorder="1" applyAlignment="1" applyProtection="1">
      <alignment horizontal="left" wrapText="1"/>
      <protection locked="0"/>
    </xf>
    <xf numFmtId="4" fontId="3" fillId="3" borderId="0" xfId="0" applyNumberFormat="1" applyFont="1" applyFill="1" applyBorder="1" applyAlignment="1" applyProtection="1">
      <alignment wrapText="1"/>
      <protection locked="0"/>
    </xf>
    <xf numFmtId="4" fontId="8" fillId="3" borderId="0" xfId="0" applyNumberFormat="1" applyFont="1" applyFill="1" applyBorder="1" applyAlignment="1" applyProtection="1">
      <alignment horizontal="center" wrapText="1"/>
      <protection locked="0"/>
    </xf>
    <xf numFmtId="4" fontId="8" fillId="3" borderId="0" xfId="0" applyNumberFormat="1" applyFont="1" applyFill="1" applyBorder="1" applyAlignment="1" applyProtection="1">
      <alignment wrapText="1"/>
      <protection locked="0"/>
    </xf>
    <xf numFmtId="0" fontId="12" fillId="3" borderId="0" xfId="0" applyFont="1" applyFill="1" applyBorder="1" applyAlignment="1" applyProtection="1">
      <alignment horizontal="left" wrapText="1"/>
      <protection locked="0"/>
    </xf>
    <xf numFmtId="49" fontId="3" fillId="3" borderId="0" xfId="0" applyNumberFormat="1" applyFont="1" applyFill="1" applyBorder="1" applyAlignment="1" applyProtection="1">
      <alignment wrapText="1"/>
      <protection locked="0"/>
    </xf>
    <xf numFmtId="49" fontId="8" fillId="3" borderId="0" xfId="0" applyNumberFormat="1" applyFont="1" applyFill="1" applyBorder="1" applyAlignment="1" applyProtection="1">
      <alignment horizontal="center" wrapText="1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49" fontId="3" fillId="2" borderId="2" xfId="0" applyNumberFormat="1" applyFont="1" applyFill="1" applyBorder="1" applyAlignment="1" applyProtection="1">
      <alignment wrapText="1"/>
      <protection locked="0"/>
    </xf>
    <xf numFmtId="49" fontId="8" fillId="2" borderId="2" xfId="0" applyNumberFormat="1" applyFont="1" applyFill="1" applyBorder="1" applyAlignment="1" applyProtection="1">
      <alignment horizontal="center" wrapText="1"/>
      <protection locked="0"/>
    </xf>
    <xf numFmtId="4" fontId="3" fillId="4" borderId="2" xfId="0" applyNumberFormat="1" applyFont="1" applyFill="1" applyBorder="1" applyAlignment="1" applyProtection="1">
      <alignment horizontal="right" wrapText="1"/>
      <protection locked="0"/>
    </xf>
    <xf numFmtId="4" fontId="3" fillId="2" borderId="2" xfId="0" applyNumberFormat="1" applyFont="1" applyFill="1" applyBorder="1" applyAlignment="1" applyProtection="1">
      <alignment wrapText="1"/>
      <protection locked="0"/>
    </xf>
    <xf numFmtId="4" fontId="3" fillId="2" borderId="2" xfId="0" applyNumberFormat="1" applyFont="1" applyFill="1" applyBorder="1" applyAlignment="1" applyProtection="1">
      <alignment horizontal="right" wrapText="1"/>
      <protection locked="0"/>
    </xf>
    <xf numFmtId="4" fontId="8" fillId="2" borderId="2" xfId="0" applyNumberFormat="1" applyFont="1" applyFill="1" applyBorder="1" applyAlignment="1" applyProtection="1">
      <alignment wrapText="1"/>
      <protection locked="0"/>
    </xf>
    <xf numFmtId="4" fontId="3" fillId="4" borderId="2" xfId="0" applyNumberFormat="1" applyFont="1" applyFill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4" fontId="8" fillId="4" borderId="2" xfId="0" applyNumberFormat="1" applyFont="1" applyFill="1" applyBorder="1" applyAlignment="1" applyProtection="1">
      <alignment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" fillId="3" borderId="2" xfId="0" applyFont="1" applyFill="1" applyBorder="1" applyAlignment="1" applyProtection="1">
      <alignment horizontal="left" wrapText="1"/>
      <protection locked="0"/>
    </xf>
    <xf numFmtId="49" fontId="3" fillId="3" borderId="2" xfId="0" applyNumberFormat="1" applyFont="1" applyFill="1" applyBorder="1" applyAlignment="1" applyProtection="1">
      <alignment wrapText="1"/>
      <protection locked="0"/>
    </xf>
    <xf numFmtId="49" fontId="3" fillId="3" borderId="2" xfId="0" applyNumberFormat="1" applyFont="1" applyFill="1" applyBorder="1" applyAlignment="1" applyProtection="1">
      <alignment horizontal="center" wrapText="1"/>
      <protection locked="0"/>
    </xf>
    <xf numFmtId="4" fontId="3" fillId="3" borderId="2" xfId="0" applyNumberFormat="1" applyFont="1" applyFill="1" applyBorder="1" applyAlignment="1" applyProtection="1">
      <alignment wrapText="1"/>
      <protection locked="0"/>
    </xf>
    <xf numFmtId="49" fontId="8" fillId="3" borderId="0" xfId="0" applyNumberFormat="1" applyFont="1" applyFill="1" applyBorder="1" applyAlignment="1" applyProtection="1">
      <alignment wrapText="1"/>
      <protection locked="0"/>
    </xf>
    <xf numFmtId="0" fontId="8" fillId="3" borderId="0" xfId="0" applyFont="1" applyFill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wrapText="1"/>
      <protection locked="0"/>
    </xf>
    <xf numFmtId="49" fontId="3" fillId="0" borderId="4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4" fontId="3" fillId="0" borderId="0" xfId="0" applyNumberFormat="1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3" fontId="3" fillId="0" borderId="0" xfId="0" applyNumberFormat="1" applyFont="1" applyBorder="1" applyAlignment="1" applyProtection="1">
      <alignment vertical="center" wrapText="1"/>
      <protection locked="0"/>
    </xf>
    <xf numFmtId="3" fontId="3" fillId="0" borderId="0" xfId="0" applyNumberFormat="1" applyFont="1" applyBorder="1" applyAlignment="1" applyProtection="1">
      <alignment horizontal="center" vertical="center" wrapText="1"/>
      <protection locked="0"/>
    </xf>
    <xf numFmtId="3" fontId="3" fillId="3" borderId="0" xfId="0" applyNumberFormat="1" applyFont="1" applyFill="1" applyBorder="1" applyAlignment="1" applyProtection="1">
      <alignment vertical="center" wrapText="1"/>
      <protection locked="0"/>
    </xf>
    <xf numFmtId="49" fontId="3" fillId="0" borderId="7" xfId="0" applyNumberFormat="1" applyFont="1" applyBorder="1" applyAlignment="1" applyProtection="1">
      <alignment horizontal="center" wrapText="1"/>
      <protection locked="0"/>
    </xf>
    <xf numFmtId="4" fontId="2" fillId="2" borderId="2" xfId="0" applyNumberFormat="1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4" fontId="3" fillId="0" borderId="0" xfId="0" applyNumberFormat="1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49" fontId="3" fillId="0" borderId="2" xfId="0" applyNumberFormat="1" applyFont="1" applyBorder="1" applyAlignment="1" applyProtection="1">
      <alignment horizontal="center" wrapText="1"/>
      <protection locked="0"/>
    </xf>
    <xf numFmtId="4" fontId="3" fillId="0" borderId="2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Alignment="1" applyProtection="1">
      <alignment horizontal="center" wrapText="1"/>
      <protection locked="0"/>
    </xf>
    <xf numFmtId="49" fontId="3" fillId="0" borderId="4" xfId="0" applyNumberFormat="1" applyFont="1" applyBorder="1" applyAlignment="1" applyProtection="1">
      <alignment horizontal="center" wrapText="1"/>
      <protection locked="0"/>
    </xf>
    <xf numFmtId="3" fontId="3" fillId="0" borderId="4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49" fontId="3" fillId="0" borderId="8" xfId="0" applyNumberFormat="1" applyFont="1" applyBorder="1" applyAlignment="1" applyProtection="1">
      <alignment horizontal="center" wrapText="1"/>
      <protection locked="0"/>
    </xf>
    <xf numFmtId="3" fontId="3" fillId="0" borderId="8" xfId="0" applyNumberFormat="1" applyFont="1" applyBorder="1" applyAlignment="1" applyProtection="1">
      <alignment horizontal="center" wrapText="1"/>
      <protection locked="0"/>
    </xf>
    <xf numFmtId="3" fontId="3" fillId="0" borderId="4" xfId="0" applyNumberFormat="1" applyFont="1" applyBorder="1" applyAlignment="1" applyProtection="1">
      <alignment wrapText="1"/>
      <protection locked="0"/>
    </xf>
    <xf numFmtId="3" fontId="3" fillId="0" borderId="0" xfId="0" applyNumberFormat="1" applyFont="1" applyBorder="1" applyAlignment="1" applyProtection="1">
      <alignment horizontal="center" wrapText="1"/>
      <protection locked="0"/>
    </xf>
    <xf numFmtId="3" fontId="3" fillId="0" borderId="8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Alignment="1" applyProtection="1">
      <alignment wrapText="1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/Data%20Recovery%202018-06-06%20at%2014.08.48/E/Lost%20Location/&#1088;&#1072;&#1073;&#1086;&#1095;&#1072;&#1103;/&#1055;&#1060;&#1061;&#1044;/64/2019/&#1080;&#1102;&#1083;&#1100;/&#1050;&#1086;&#1087;&#1080;&#1103;%20&#1055;&#1060;&#1061;&#1044;%202018%20&#1064;&#1082;&#1086;&#1083;&#1072;%20&#8470;%2064%20&#1085;&#1072;%2031%2007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 к приказу"/>
      <sheetName val="приложение 1"/>
      <sheetName val="изм."/>
      <sheetName val="Приложение 3"/>
      <sheetName val="Приложение 4 к Приказу"/>
    </sheetNames>
    <sheetDataSet>
      <sheetData sheetId="0"/>
      <sheetData sheetId="1">
        <row r="16">
          <cell r="M16">
            <v>23830357</v>
          </cell>
          <cell r="N16">
            <v>23212357</v>
          </cell>
        </row>
        <row r="38">
          <cell r="K38">
            <v>207846.21999999997</v>
          </cell>
          <cell r="L38">
            <v>16632300.0042</v>
          </cell>
        </row>
        <row r="40">
          <cell r="L40">
            <v>16632300.0042</v>
          </cell>
          <cell r="M40">
            <v>17150000</v>
          </cell>
          <cell r="N40">
            <v>17232700</v>
          </cell>
        </row>
        <row r="41">
          <cell r="K41">
            <v>146010.32999999999</v>
          </cell>
          <cell r="L41">
            <v>12343932.1</v>
          </cell>
        </row>
        <row r="42">
          <cell r="K42">
            <v>146010.32999999999</v>
          </cell>
          <cell r="L42">
            <v>12343932.1</v>
          </cell>
          <cell r="M42">
            <v>12741421.199999999</v>
          </cell>
          <cell r="N42">
            <v>12804938.859999999</v>
          </cell>
        </row>
        <row r="43">
          <cell r="L43">
            <v>10000</v>
          </cell>
        </row>
        <row r="44">
          <cell r="M44">
            <v>10000</v>
          </cell>
          <cell r="N44">
            <v>10000</v>
          </cell>
        </row>
        <row r="45">
          <cell r="L45">
            <v>600</v>
          </cell>
        </row>
        <row r="47">
          <cell r="K47">
            <v>44011.74</v>
          </cell>
          <cell r="L47">
            <v>3730899.5041999999</v>
          </cell>
        </row>
        <row r="60">
          <cell r="M60">
            <v>459300</v>
          </cell>
        </row>
        <row r="64">
          <cell r="K64">
            <v>74197.759999999995</v>
          </cell>
          <cell r="L64">
            <v>3959466.3000000003</v>
          </cell>
          <cell r="M64">
            <v>3866900</v>
          </cell>
          <cell r="N64">
            <v>3877600</v>
          </cell>
        </row>
        <row r="65">
          <cell r="K65">
            <v>0</v>
          </cell>
          <cell r="L65">
            <v>489480</v>
          </cell>
        </row>
        <row r="66">
          <cell r="M66">
            <v>805320</v>
          </cell>
          <cell r="N66">
            <v>805320</v>
          </cell>
        </row>
        <row r="69">
          <cell r="L69">
            <v>1200</v>
          </cell>
          <cell r="M69">
            <v>1200</v>
          </cell>
          <cell r="N69">
            <v>1200</v>
          </cell>
        </row>
        <row r="70">
          <cell r="K70">
            <v>0</v>
          </cell>
          <cell r="L70">
            <v>148185.32</v>
          </cell>
        </row>
        <row r="88">
          <cell r="L88">
            <v>1012300</v>
          </cell>
        </row>
        <row r="100">
          <cell r="L100">
            <v>1370200</v>
          </cell>
          <cell r="M100">
            <v>1620700</v>
          </cell>
          <cell r="N100">
            <v>1368600</v>
          </cell>
        </row>
        <row r="101">
          <cell r="L101">
            <v>1370200</v>
          </cell>
        </row>
        <row r="114">
          <cell r="L114">
            <v>413414.19999999995</v>
          </cell>
          <cell r="M114">
            <v>265376.59999999998</v>
          </cell>
          <cell r="N114">
            <v>265376.59999999998</v>
          </cell>
        </row>
        <row r="116">
          <cell r="L116">
            <v>124851.70000000001</v>
          </cell>
        </row>
        <row r="119">
          <cell r="L119">
            <v>83681.01999999999</v>
          </cell>
        </row>
        <row r="121">
          <cell r="L121">
            <v>30000</v>
          </cell>
        </row>
        <row r="122">
          <cell r="L122">
            <v>154360.49</v>
          </cell>
        </row>
        <row r="125">
          <cell r="L125">
            <v>10220</v>
          </cell>
        </row>
        <row r="126">
          <cell r="L126">
            <v>27172.89</v>
          </cell>
        </row>
        <row r="127">
          <cell r="L127">
            <v>30000</v>
          </cell>
        </row>
        <row r="128">
          <cell r="L128">
            <v>190999.2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616"/>
  <sheetViews>
    <sheetView tabSelected="1" view="pageBreakPreview" topLeftCell="A25" zoomScaleSheetLayoutView="100" workbookViewId="0">
      <selection activeCell="M204" sqref="M204"/>
    </sheetView>
  </sheetViews>
  <sheetFormatPr defaultRowHeight="15.75" x14ac:dyDescent="0.25"/>
  <cols>
    <col min="1" max="1" width="9.140625" style="1"/>
    <col min="2" max="2" width="24" style="1" customWidth="1"/>
    <col min="3" max="3" width="7" style="2" customWidth="1"/>
    <col min="4" max="4" width="0.7109375" style="2" customWidth="1"/>
    <col min="5" max="5" width="3.28515625" style="2" customWidth="1"/>
    <col min="6" max="6" width="3.5703125" style="2" customWidth="1"/>
    <col min="7" max="7" width="16" style="2" customWidth="1"/>
    <col min="8" max="8" width="16.28515625" style="2" customWidth="1"/>
    <col min="9" max="9" width="18.28515625" style="7" customWidth="1"/>
    <col min="10" max="10" width="14" style="7" customWidth="1"/>
    <col min="11" max="11" width="16.28515625" style="7" customWidth="1"/>
    <col min="12" max="12" width="12.5703125" style="2" customWidth="1"/>
    <col min="13" max="13" width="9.140625" style="2"/>
    <col min="14" max="14" width="12.85546875" style="2" customWidth="1"/>
    <col min="15" max="15" width="14.140625" style="2" customWidth="1"/>
    <col min="16" max="16" width="9.140625" style="2"/>
    <col min="17" max="17" width="15.42578125" style="2" customWidth="1"/>
    <col min="18" max="18" width="15.5703125" style="2" customWidth="1"/>
    <col min="19" max="16384" width="9.140625" style="2"/>
  </cols>
  <sheetData>
    <row r="3" spans="1:18" ht="11.25" customHeight="1" x14ac:dyDescent="0.25">
      <c r="H3" s="3"/>
      <c r="I3" s="3"/>
      <c r="J3" s="3"/>
      <c r="K3" s="3"/>
    </row>
    <row r="4" spans="1:18" ht="18.75" customHeight="1" x14ac:dyDescent="0.25">
      <c r="A4" s="3" t="s">
        <v>0</v>
      </c>
      <c r="B4" s="3"/>
      <c r="C4" s="3"/>
      <c r="D4" s="3"/>
      <c r="E4" s="3"/>
      <c r="F4" s="3"/>
      <c r="H4" s="3"/>
      <c r="I4" s="3"/>
      <c r="J4" s="3"/>
      <c r="K4" s="3"/>
      <c r="L4" s="3"/>
      <c r="N4" s="3" t="s">
        <v>1</v>
      </c>
      <c r="O4" s="3"/>
      <c r="P4" s="3"/>
      <c r="Q4" s="3"/>
      <c r="R4" s="3"/>
    </row>
    <row r="5" spans="1:18" ht="39.75" customHeight="1" x14ac:dyDescent="0.25">
      <c r="A5" s="4" t="s">
        <v>2</v>
      </c>
      <c r="B5" s="4"/>
      <c r="C5" s="4"/>
      <c r="D5" s="4"/>
      <c r="E5" s="4"/>
      <c r="F5" s="4"/>
      <c r="H5" s="3"/>
      <c r="I5" s="3"/>
      <c r="J5" s="3"/>
      <c r="K5" s="3"/>
      <c r="L5" s="3"/>
      <c r="N5" s="5" t="s">
        <v>3</v>
      </c>
      <c r="O5" s="5"/>
      <c r="P5" s="5"/>
      <c r="Q5" s="5"/>
      <c r="R5" s="5"/>
    </row>
    <row r="6" spans="1:18" ht="33" customHeight="1" x14ac:dyDescent="0.25">
      <c r="A6" s="3" t="s">
        <v>4</v>
      </c>
      <c r="B6" s="3"/>
      <c r="C6" s="3"/>
      <c r="D6" s="3"/>
      <c r="E6" s="3"/>
      <c r="F6" s="3"/>
      <c r="H6" s="3"/>
      <c r="I6" s="3"/>
      <c r="J6" s="3"/>
      <c r="K6" s="3"/>
      <c r="L6" s="3"/>
      <c r="N6" s="6" t="s">
        <v>5</v>
      </c>
      <c r="O6" s="6"/>
      <c r="P6" s="6"/>
      <c r="Q6" s="6"/>
      <c r="R6" s="6"/>
    </row>
    <row r="7" spans="1:18" ht="15.75" customHeight="1" x14ac:dyDescent="0.25">
      <c r="A7" s="2"/>
      <c r="B7" s="2"/>
      <c r="I7" s="2"/>
      <c r="J7" s="2"/>
      <c r="K7" s="2"/>
      <c r="N7" s="7"/>
    </row>
    <row r="8" spans="1:18" ht="20.25" customHeight="1" x14ac:dyDescent="0.25">
      <c r="A8" s="3" t="s">
        <v>6</v>
      </c>
      <c r="B8" s="3"/>
      <c r="C8" s="8" t="s">
        <v>7</v>
      </c>
      <c r="D8" s="8"/>
      <c r="E8" s="8"/>
      <c r="H8" s="3"/>
      <c r="I8" s="3"/>
      <c r="J8" s="3"/>
      <c r="K8" s="3"/>
      <c r="L8" s="7"/>
      <c r="N8" s="3" t="s">
        <v>6</v>
      </c>
      <c r="O8" s="3"/>
      <c r="P8" s="3"/>
      <c r="Q8" s="7"/>
      <c r="R8" s="7" t="s">
        <v>7</v>
      </c>
    </row>
    <row r="12" spans="1:18" x14ac:dyDescent="0.25">
      <c r="A12" s="4"/>
      <c r="B12" s="4"/>
      <c r="C12" s="4"/>
      <c r="D12" s="4"/>
      <c r="E12" s="4"/>
      <c r="F12" s="4"/>
    </row>
    <row r="14" spans="1:18" ht="22.5" customHeight="1" x14ac:dyDescent="0.25">
      <c r="A14" s="3"/>
      <c r="B14" s="3"/>
      <c r="C14" s="8"/>
      <c r="D14" s="8"/>
      <c r="E14" s="8"/>
    </row>
    <row r="17" spans="1:18" ht="33" customHeight="1" x14ac:dyDescent="0.3">
      <c r="B17" s="9" t="s">
        <v>8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8" ht="18.75" customHeight="1" x14ac:dyDescent="0.25">
      <c r="B18" s="3" t="s">
        <v>9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20" spans="1:18" ht="32.25" customHeight="1" thickBot="1" x14ac:dyDescent="0.3">
      <c r="A20" s="10" t="s">
        <v>10</v>
      </c>
      <c r="B20" s="10"/>
      <c r="C20" s="10"/>
      <c r="D20" s="10"/>
      <c r="E20" s="10"/>
      <c r="F20" s="10"/>
      <c r="G20" s="10"/>
      <c r="H20" s="11" t="s">
        <v>11</v>
      </c>
      <c r="I20" s="12"/>
      <c r="J20" s="12"/>
      <c r="K20" s="12"/>
      <c r="L20" s="12"/>
      <c r="M20" s="12"/>
    </row>
    <row r="22" spans="1:18" ht="16.5" customHeight="1" thickBot="1" x14ac:dyDescent="0.3">
      <c r="A22" s="6" t="s">
        <v>12</v>
      </c>
      <c r="B22" s="6"/>
      <c r="C22" s="6"/>
      <c r="D22" s="6"/>
      <c r="E22" s="6"/>
      <c r="F22" s="6"/>
      <c r="G22" s="6"/>
      <c r="H22" s="13" t="s">
        <v>13</v>
      </c>
      <c r="I22" s="13"/>
      <c r="J22" s="13"/>
      <c r="K22" s="13"/>
      <c r="L22" s="13"/>
      <c r="M22" s="13"/>
    </row>
    <row r="23" spans="1:18" ht="42.75" customHeight="1" thickBot="1" x14ac:dyDescent="0.3">
      <c r="A23" s="14" t="s">
        <v>14</v>
      </c>
      <c r="B23" s="14"/>
      <c r="C23" s="13">
        <v>6162036971</v>
      </c>
      <c r="D23" s="13"/>
      <c r="E23" s="13"/>
      <c r="F23" s="13"/>
      <c r="G23" s="13"/>
      <c r="H23" s="13"/>
      <c r="I23" s="15"/>
      <c r="J23" s="2" t="s">
        <v>15</v>
      </c>
      <c r="K23" s="16">
        <v>616201001</v>
      </c>
      <c r="L23" s="16"/>
      <c r="M23" s="16"/>
    </row>
    <row r="25" spans="1:18" ht="36" customHeight="1" thickBot="1" x14ac:dyDescent="0.35">
      <c r="A25" s="17" t="s">
        <v>16</v>
      </c>
      <c r="B25" s="17"/>
      <c r="C25" s="17"/>
      <c r="D25" s="17"/>
      <c r="E25" s="18" t="s">
        <v>17</v>
      </c>
      <c r="F25" s="18"/>
      <c r="G25" s="18"/>
      <c r="H25" s="18"/>
      <c r="I25" s="18"/>
      <c r="J25" s="18"/>
      <c r="K25" s="19"/>
    </row>
    <row r="28" spans="1:18" ht="15.75" customHeight="1" x14ac:dyDescent="0.25">
      <c r="A28" s="4" t="s">
        <v>18</v>
      </c>
      <c r="B28" s="4"/>
      <c r="K28" s="15"/>
      <c r="L28" s="15"/>
      <c r="M28" s="7"/>
      <c r="N28" s="15"/>
      <c r="O28" s="7"/>
      <c r="P28" s="7"/>
      <c r="Q28" s="7" t="s">
        <v>19</v>
      </c>
    </row>
    <row r="29" spans="1:18" ht="15.75" customHeight="1" x14ac:dyDescent="0.25">
      <c r="A29" s="20"/>
      <c r="B29" s="20"/>
      <c r="J29" s="21"/>
      <c r="K29" s="22"/>
      <c r="L29" s="23"/>
      <c r="M29" s="23"/>
      <c r="N29" s="23" t="s">
        <v>20</v>
      </c>
      <c r="O29" s="23"/>
      <c r="P29" s="24"/>
      <c r="Q29" s="7"/>
    </row>
    <row r="30" spans="1:18" ht="15.75" customHeight="1" x14ac:dyDescent="0.25">
      <c r="A30" s="20"/>
      <c r="B30" s="20"/>
      <c r="J30" s="24"/>
      <c r="K30" s="25"/>
      <c r="L30" s="25"/>
      <c r="M30" s="24"/>
      <c r="N30" s="25"/>
      <c r="O30" s="24" t="s">
        <v>21</v>
      </c>
      <c r="P30" s="24"/>
      <c r="Q30" s="26" t="s">
        <v>22</v>
      </c>
      <c r="R30" s="26"/>
    </row>
    <row r="31" spans="1:18" ht="15.75" customHeight="1" x14ac:dyDescent="0.25">
      <c r="A31" s="20"/>
      <c r="B31" s="20"/>
      <c r="J31" s="24"/>
      <c r="K31" s="25"/>
      <c r="L31" s="25"/>
      <c r="M31" s="24"/>
      <c r="N31" s="25"/>
      <c r="O31" s="24"/>
      <c r="P31" s="24"/>
      <c r="Q31" s="27"/>
      <c r="R31" s="27"/>
    </row>
    <row r="32" spans="1:18" ht="15.75" customHeight="1" x14ac:dyDescent="0.25">
      <c r="A32" s="20"/>
      <c r="B32" s="20"/>
      <c r="J32" s="24"/>
      <c r="K32" s="25"/>
      <c r="L32" s="25"/>
      <c r="M32" s="25"/>
      <c r="N32" s="25"/>
      <c r="O32" s="24"/>
      <c r="P32" s="24"/>
      <c r="Q32" s="27"/>
      <c r="R32" s="27"/>
    </row>
    <row r="33" spans="1:18" ht="15.75" customHeight="1" x14ac:dyDescent="0.25">
      <c r="A33" s="20"/>
      <c r="B33" s="20"/>
      <c r="H33" s="28"/>
      <c r="J33" s="24"/>
      <c r="K33" s="25"/>
      <c r="L33" s="29"/>
      <c r="M33" s="29"/>
      <c r="N33" s="23" t="s">
        <v>23</v>
      </c>
      <c r="O33" s="30"/>
      <c r="P33" s="31"/>
      <c r="Q33" s="27">
        <v>35597827</v>
      </c>
      <c r="R33" s="27"/>
    </row>
    <row r="34" spans="1:18" ht="15.75" customHeight="1" x14ac:dyDescent="0.25">
      <c r="A34" s="20"/>
      <c r="B34" s="20"/>
      <c r="H34" s="28"/>
      <c r="I34" s="21"/>
      <c r="J34" s="24"/>
      <c r="K34" s="25"/>
      <c r="L34" s="25"/>
      <c r="M34" s="25"/>
      <c r="N34" s="25"/>
      <c r="O34" s="24"/>
      <c r="P34" s="24"/>
      <c r="Q34" s="27"/>
      <c r="R34" s="27"/>
    </row>
    <row r="35" spans="1:18" ht="15.75" customHeight="1" x14ac:dyDescent="0.25">
      <c r="A35" s="20"/>
      <c r="B35" s="20"/>
      <c r="H35" s="28"/>
      <c r="I35" s="21"/>
      <c r="J35" s="24"/>
      <c r="K35" s="25"/>
      <c r="L35" s="25"/>
      <c r="M35" s="25"/>
      <c r="N35" s="25"/>
      <c r="O35" s="24"/>
      <c r="P35" s="24"/>
      <c r="Q35" s="27"/>
      <c r="R35" s="27"/>
    </row>
    <row r="36" spans="1:18" ht="15.75" customHeight="1" x14ac:dyDescent="0.25">
      <c r="A36" s="20"/>
      <c r="B36" s="20"/>
      <c r="H36" s="28"/>
      <c r="I36" s="21"/>
      <c r="J36" s="24"/>
      <c r="K36" s="25"/>
      <c r="L36" s="25"/>
      <c r="M36" s="25"/>
      <c r="N36" s="25"/>
      <c r="O36" s="24"/>
      <c r="P36" s="24"/>
      <c r="Q36" s="27"/>
      <c r="R36" s="27"/>
    </row>
    <row r="37" spans="1:18" x14ac:dyDescent="0.25">
      <c r="J37" s="24"/>
      <c r="K37" s="25"/>
      <c r="L37" s="25"/>
      <c r="M37" s="25"/>
      <c r="N37" s="25"/>
      <c r="O37" s="24"/>
      <c r="P37" s="24"/>
      <c r="Q37" s="27"/>
      <c r="R37" s="27"/>
    </row>
    <row r="38" spans="1:18" ht="15.75" customHeight="1" x14ac:dyDescent="0.25">
      <c r="J38" s="24"/>
      <c r="K38" s="25"/>
      <c r="L38" s="29"/>
      <c r="M38" s="29"/>
      <c r="N38" s="23" t="s">
        <v>24</v>
      </c>
      <c r="O38" s="30"/>
      <c r="P38" s="31"/>
      <c r="Q38" s="27">
        <v>383</v>
      </c>
      <c r="R38" s="27"/>
    </row>
    <row r="39" spans="1:18" ht="15.75" customHeight="1" x14ac:dyDescent="0.25">
      <c r="J39" s="24"/>
      <c r="K39" s="25"/>
      <c r="L39" s="25"/>
      <c r="M39" s="25"/>
      <c r="N39" s="24"/>
      <c r="O39" s="25"/>
      <c r="P39" s="25"/>
      <c r="Q39" s="22"/>
      <c r="R39" s="22"/>
    </row>
    <row r="40" spans="1:18" ht="15.75" customHeight="1" x14ac:dyDescent="0.25">
      <c r="J40" s="24"/>
      <c r="K40" s="25"/>
      <c r="L40" s="25"/>
      <c r="M40" s="25"/>
      <c r="N40" s="24"/>
      <c r="O40" s="25"/>
      <c r="P40" s="25"/>
      <c r="Q40" s="22"/>
      <c r="R40" s="22"/>
    </row>
    <row r="41" spans="1:18" ht="15.75" customHeight="1" x14ac:dyDescent="0.25">
      <c r="J41" s="24"/>
      <c r="K41" s="25"/>
      <c r="L41" s="25"/>
      <c r="M41" s="25"/>
      <c r="N41" s="24"/>
      <c r="O41" s="25"/>
      <c r="P41" s="25"/>
      <c r="Q41" s="22"/>
      <c r="R41" s="22"/>
    </row>
    <row r="42" spans="1:18" ht="15.75" customHeight="1" x14ac:dyDescent="0.25">
      <c r="J42" s="24"/>
      <c r="K42" s="25"/>
      <c r="L42" s="25"/>
      <c r="M42" s="25"/>
      <c r="N42" s="24"/>
      <c r="O42" s="25"/>
      <c r="P42" s="25"/>
      <c r="Q42" s="22"/>
      <c r="R42" s="22"/>
    </row>
    <row r="43" spans="1:18" ht="15.75" customHeight="1" x14ac:dyDescent="0.25">
      <c r="J43" s="24"/>
      <c r="K43" s="25"/>
      <c r="L43" s="25"/>
      <c r="M43" s="25"/>
      <c r="N43" s="24"/>
      <c r="O43" s="25"/>
      <c r="P43" s="25"/>
      <c r="Q43" s="22"/>
      <c r="R43" s="22"/>
    </row>
    <row r="44" spans="1:18" ht="25.5" customHeight="1" x14ac:dyDescent="0.25">
      <c r="A44" s="3" t="s">
        <v>25</v>
      </c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8" ht="36" customHeight="1" x14ac:dyDescent="0.25">
      <c r="A45" s="17" t="s">
        <v>26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</row>
    <row r="46" spans="1:18" ht="36" customHeight="1" x14ac:dyDescent="0.25">
      <c r="A46" s="32" t="s">
        <v>27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8" ht="284.25" customHeight="1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8" ht="55.5" customHeight="1" x14ac:dyDescent="0.25">
      <c r="A48" s="33" t="s">
        <v>28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</row>
    <row r="49" spans="1:11" ht="25.5" customHeight="1" x14ac:dyDescent="0.25">
      <c r="A49" s="34" t="s">
        <v>29</v>
      </c>
      <c r="B49" s="34"/>
      <c r="C49" s="34"/>
      <c r="D49" s="34"/>
      <c r="E49" s="34"/>
      <c r="F49" s="34"/>
      <c r="G49" s="34"/>
      <c r="H49" s="34"/>
      <c r="I49" s="34"/>
      <c r="J49" s="34"/>
      <c r="K49" s="35" t="s">
        <v>30</v>
      </c>
    </row>
    <row r="50" spans="1:11" ht="30" customHeight="1" x14ac:dyDescent="0.25">
      <c r="A50" s="36" t="s">
        <v>31</v>
      </c>
      <c r="B50" s="37"/>
      <c r="C50" s="37"/>
      <c r="D50" s="37"/>
      <c r="E50" s="37"/>
      <c r="F50" s="37"/>
      <c r="G50" s="37"/>
      <c r="H50" s="37"/>
      <c r="I50" s="37"/>
      <c r="J50" s="38"/>
      <c r="K50" s="39">
        <f>K52+K54+K55</f>
        <v>15541309.24</v>
      </c>
    </row>
    <row r="51" spans="1:11" ht="15.75" customHeight="1" x14ac:dyDescent="0.25">
      <c r="A51" s="40" t="s">
        <v>32</v>
      </c>
      <c r="B51" s="41"/>
      <c r="C51" s="41"/>
      <c r="D51" s="41"/>
      <c r="E51" s="41"/>
      <c r="F51" s="41"/>
      <c r="G51" s="41"/>
      <c r="H51" s="41"/>
      <c r="I51" s="41"/>
      <c r="J51" s="41"/>
      <c r="K51" s="42"/>
    </row>
    <row r="52" spans="1:11" ht="63" customHeight="1" x14ac:dyDescent="0.25">
      <c r="A52" s="43" t="s">
        <v>33</v>
      </c>
      <c r="B52" s="44"/>
      <c r="C52" s="44"/>
      <c r="D52" s="44"/>
      <c r="E52" s="44"/>
      <c r="F52" s="44"/>
      <c r="G52" s="44"/>
      <c r="H52" s="44"/>
      <c r="I52" s="44"/>
      <c r="J52" s="45"/>
      <c r="K52" s="46">
        <v>749080.8</v>
      </c>
    </row>
    <row r="53" spans="1:11" ht="39.75" customHeight="1" x14ac:dyDescent="0.25">
      <c r="A53" s="47" t="s">
        <v>34</v>
      </c>
      <c r="B53" s="48"/>
      <c r="C53" s="48"/>
      <c r="D53" s="48"/>
      <c r="E53" s="48"/>
      <c r="F53" s="48"/>
      <c r="G53" s="48"/>
      <c r="H53" s="48"/>
      <c r="I53" s="48"/>
      <c r="J53" s="49"/>
      <c r="K53" s="50"/>
    </row>
    <row r="54" spans="1:11" ht="21.75" customHeight="1" x14ac:dyDescent="0.25">
      <c r="A54" s="43" t="s">
        <v>35</v>
      </c>
      <c r="B54" s="44"/>
      <c r="C54" s="44"/>
      <c r="D54" s="44"/>
      <c r="E54" s="44"/>
      <c r="F54" s="44"/>
      <c r="G54" s="44"/>
      <c r="H54" s="44"/>
      <c r="I54" s="44"/>
      <c r="J54" s="45"/>
      <c r="K54" s="46">
        <v>13217118.76</v>
      </c>
    </row>
    <row r="55" spans="1:11" ht="15.75" customHeight="1" x14ac:dyDescent="0.25">
      <c r="A55" s="43" t="s">
        <v>36</v>
      </c>
      <c r="B55" s="44"/>
      <c r="C55" s="44"/>
      <c r="D55" s="44"/>
      <c r="E55" s="44"/>
      <c r="F55" s="44"/>
      <c r="G55" s="44"/>
      <c r="H55" s="44"/>
      <c r="I55" s="44"/>
      <c r="J55" s="45"/>
      <c r="K55" s="46">
        <v>1575109.68</v>
      </c>
    </row>
    <row r="56" spans="1:11" ht="55.5" customHeight="1" x14ac:dyDescent="0.25">
      <c r="A56" s="43" t="s">
        <v>37</v>
      </c>
      <c r="B56" s="44"/>
      <c r="C56" s="44"/>
      <c r="D56" s="44"/>
      <c r="E56" s="44"/>
      <c r="F56" s="44"/>
      <c r="G56" s="44"/>
      <c r="H56" s="44"/>
      <c r="I56" s="44"/>
      <c r="J56" s="45"/>
      <c r="K56" s="51"/>
    </row>
    <row r="57" spans="1:11" ht="15.75" customHeight="1" x14ac:dyDescent="0.25">
      <c r="A57" s="43" t="s">
        <v>38</v>
      </c>
      <c r="B57" s="44"/>
      <c r="C57" s="44"/>
      <c r="D57" s="44"/>
      <c r="E57" s="44"/>
      <c r="F57" s="44"/>
      <c r="G57" s="44"/>
      <c r="H57" s="44"/>
      <c r="I57" s="44"/>
      <c r="J57" s="45"/>
      <c r="K57" s="51">
        <v>0</v>
      </c>
    </row>
    <row r="58" spans="1:11" ht="15.75" customHeight="1" x14ac:dyDescent="0.25">
      <c r="A58" s="43" t="s">
        <v>39</v>
      </c>
      <c r="B58" s="44"/>
      <c r="C58" s="44"/>
      <c r="D58" s="44"/>
      <c r="E58" s="44"/>
      <c r="F58" s="44"/>
      <c r="G58" s="44"/>
      <c r="H58" s="44"/>
      <c r="I58" s="44"/>
      <c r="J58" s="45"/>
      <c r="K58" s="46">
        <v>671830</v>
      </c>
    </row>
    <row r="59" spans="1:11" ht="22.5" customHeight="1" x14ac:dyDescent="0.25">
      <c r="A59" s="36" t="s">
        <v>40</v>
      </c>
      <c r="B59" s="37"/>
      <c r="C59" s="37"/>
      <c r="D59" s="37"/>
      <c r="E59" s="37"/>
      <c r="F59" s="37"/>
      <c r="G59" s="37"/>
      <c r="H59" s="37"/>
      <c r="I59" s="37"/>
      <c r="J59" s="38"/>
      <c r="K59" s="46"/>
    </row>
    <row r="60" spans="1:11" x14ac:dyDescent="0.25">
      <c r="A60" s="40" t="s">
        <v>32</v>
      </c>
      <c r="B60" s="41"/>
      <c r="C60" s="41"/>
      <c r="D60" s="41"/>
      <c r="E60" s="41"/>
      <c r="F60" s="41"/>
      <c r="G60" s="41"/>
      <c r="H60" s="41"/>
      <c r="I60" s="41"/>
      <c r="J60" s="41"/>
      <c r="K60" s="42"/>
    </row>
    <row r="61" spans="1:11" ht="15.75" customHeight="1" x14ac:dyDescent="0.25">
      <c r="A61" s="52" t="s">
        <v>41</v>
      </c>
      <c r="B61" s="53"/>
      <c r="C61" s="53"/>
      <c r="D61" s="53"/>
      <c r="E61" s="53"/>
      <c r="F61" s="53"/>
      <c r="G61" s="53"/>
      <c r="H61" s="53"/>
      <c r="I61" s="53"/>
      <c r="J61" s="54"/>
      <c r="K61" s="55"/>
    </row>
    <row r="62" spans="1:11" ht="15.75" customHeight="1" x14ac:dyDescent="0.25">
      <c r="A62" s="52" t="s">
        <v>42</v>
      </c>
      <c r="B62" s="53"/>
      <c r="C62" s="53"/>
      <c r="D62" s="53"/>
      <c r="E62" s="53"/>
      <c r="F62" s="53"/>
      <c r="G62" s="53"/>
      <c r="H62" s="53"/>
      <c r="I62" s="53"/>
      <c r="J62" s="54"/>
      <c r="K62" s="55"/>
    </row>
    <row r="63" spans="1:11" ht="23.25" customHeight="1" x14ac:dyDescent="0.25">
      <c r="A63" s="36" t="s">
        <v>43</v>
      </c>
      <c r="B63" s="37"/>
      <c r="C63" s="37"/>
      <c r="D63" s="37"/>
      <c r="E63" s="37"/>
      <c r="F63" s="37"/>
      <c r="G63" s="37"/>
      <c r="H63" s="37"/>
      <c r="I63" s="37"/>
      <c r="J63" s="38"/>
      <c r="K63" s="55"/>
    </row>
    <row r="64" spans="1:11" x14ac:dyDescent="0.25">
      <c r="A64" s="40" t="s">
        <v>32</v>
      </c>
      <c r="B64" s="41"/>
      <c r="C64" s="41"/>
      <c r="D64" s="41"/>
      <c r="E64" s="41"/>
      <c r="F64" s="41"/>
      <c r="G64" s="41"/>
      <c r="H64" s="41"/>
      <c r="I64" s="41"/>
      <c r="J64" s="41"/>
      <c r="K64" s="42"/>
    </row>
    <row r="65" spans="1:11" ht="15.75" customHeight="1" x14ac:dyDescent="0.25">
      <c r="A65" s="56" t="s">
        <v>44</v>
      </c>
      <c r="B65" s="56"/>
      <c r="C65" s="56"/>
      <c r="D65" s="56"/>
      <c r="E65" s="56"/>
      <c r="F65" s="56"/>
      <c r="G65" s="56"/>
      <c r="H65" s="56"/>
      <c r="I65" s="56"/>
      <c r="J65" s="56"/>
      <c r="K65" s="57"/>
    </row>
    <row r="66" spans="1:11" ht="21" customHeight="1" x14ac:dyDescent="0.25">
      <c r="A66" s="58" t="s">
        <v>45</v>
      </c>
      <c r="B66" s="58"/>
      <c r="C66" s="58"/>
      <c r="D66" s="58"/>
      <c r="E66" s="58"/>
      <c r="F66" s="58"/>
      <c r="G66" s="58"/>
      <c r="H66" s="58"/>
      <c r="I66" s="58"/>
      <c r="J66" s="58"/>
      <c r="K66" s="57"/>
    </row>
    <row r="67" spans="1:11" ht="21.75" customHeight="1" x14ac:dyDescent="0.25">
      <c r="A67" s="58" t="s">
        <v>46</v>
      </c>
      <c r="B67" s="58"/>
      <c r="C67" s="58"/>
      <c r="D67" s="58"/>
      <c r="E67" s="58"/>
      <c r="F67" s="58"/>
      <c r="G67" s="58"/>
      <c r="H67" s="58"/>
      <c r="I67" s="58"/>
      <c r="J67" s="58"/>
      <c r="K67" s="57"/>
    </row>
    <row r="68" spans="1:11" ht="22.5" customHeight="1" x14ac:dyDescent="0.25">
      <c r="A68" s="59" t="s">
        <v>47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</row>
    <row r="69" spans="1:11" ht="29.25" customHeight="1" x14ac:dyDescent="0.25">
      <c r="A69" s="34" t="s">
        <v>48</v>
      </c>
      <c r="B69" s="34"/>
      <c r="C69" s="34"/>
      <c r="D69" s="34"/>
      <c r="E69" s="40" t="s">
        <v>49</v>
      </c>
      <c r="F69" s="42"/>
      <c r="G69" s="60" t="s">
        <v>50</v>
      </c>
      <c r="H69" s="61" t="s">
        <v>51</v>
      </c>
      <c r="I69" s="35" t="s">
        <v>52</v>
      </c>
      <c r="J69" s="35" t="s">
        <v>53</v>
      </c>
    </row>
    <row r="70" spans="1:11" ht="46.5" customHeight="1" x14ac:dyDescent="0.25">
      <c r="A70" s="62" t="s">
        <v>54</v>
      </c>
      <c r="B70" s="63"/>
      <c r="C70" s="63"/>
      <c r="D70" s="64"/>
      <c r="E70" s="40" t="s">
        <v>55</v>
      </c>
      <c r="F70" s="42"/>
      <c r="G70" s="65">
        <f>SUM(G71:G73)</f>
        <v>540</v>
      </c>
      <c r="H70" s="65">
        <f>SUM(H71:H73)</f>
        <v>540</v>
      </c>
      <c r="I70" s="65">
        <f>SUM(I71:I73)</f>
        <v>540</v>
      </c>
      <c r="J70" s="65">
        <f>SUM(J71:J73)</f>
        <v>540</v>
      </c>
    </row>
    <row r="71" spans="1:11" ht="15.75" customHeight="1" x14ac:dyDescent="0.25">
      <c r="A71" s="58" t="s">
        <v>56</v>
      </c>
      <c r="B71" s="58"/>
      <c r="C71" s="58"/>
      <c r="D71" s="58"/>
      <c r="E71" s="40" t="s">
        <v>55</v>
      </c>
      <c r="F71" s="42"/>
      <c r="G71" s="66">
        <v>235</v>
      </c>
      <c r="H71" s="66">
        <v>235</v>
      </c>
      <c r="I71" s="66">
        <v>235</v>
      </c>
      <c r="J71" s="66">
        <v>235</v>
      </c>
    </row>
    <row r="72" spans="1:11" ht="15.75" customHeight="1" x14ac:dyDescent="0.25">
      <c r="A72" s="58" t="s">
        <v>57</v>
      </c>
      <c r="B72" s="58"/>
      <c r="C72" s="58"/>
      <c r="D72" s="58"/>
      <c r="E72" s="40" t="s">
        <v>55</v>
      </c>
      <c r="F72" s="42"/>
      <c r="G72" s="66">
        <v>275</v>
      </c>
      <c r="H72" s="66">
        <v>275</v>
      </c>
      <c r="I72" s="66">
        <v>275</v>
      </c>
      <c r="J72" s="66">
        <v>275</v>
      </c>
    </row>
    <row r="73" spans="1:11" ht="15.75" customHeight="1" x14ac:dyDescent="0.25">
      <c r="A73" s="58" t="s">
        <v>58</v>
      </c>
      <c r="B73" s="58"/>
      <c r="C73" s="58"/>
      <c r="D73" s="58"/>
      <c r="E73" s="40" t="s">
        <v>55</v>
      </c>
      <c r="F73" s="42"/>
      <c r="G73" s="66">
        <v>30</v>
      </c>
      <c r="H73" s="66">
        <v>30</v>
      </c>
      <c r="I73" s="66">
        <v>30</v>
      </c>
      <c r="J73" s="66">
        <v>30</v>
      </c>
    </row>
    <row r="74" spans="1:11" ht="47.25" customHeight="1" x14ac:dyDescent="0.25">
      <c r="A74" s="62" t="s">
        <v>59</v>
      </c>
      <c r="B74" s="63"/>
      <c r="C74" s="63"/>
      <c r="D74" s="64"/>
      <c r="E74" s="40" t="s">
        <v>55</v>
      </c>
      <c r="F74" s="42"/>
      <c r="G74" s="60"/>
      <c r="H74" s="67"/>
      <c r="I74" s="68"/>
      <c r="J74" s="68"/>
    </row>
    <row r="75" spans="1:11" ht="33.75" customHeight="1" x14ac:dyDescent="0.25">
      <c r="A75" s="62" t="s">
        <v>60</v>
      </c>
      <c r="B75" s="63"/>
      <c r="C75" s="63"/>
      <c r="D75" s="64"/>
      <c r="E75" s="40" t="s">
        <v>55</v>
      </c>
      <c r="F75" s="42"/>
      <c r="G75" s="60"/>
      <c r="H75" s="67"/>
      <c r="I75" s="68"/>
      <c r="J75" s="68"/>
    </row>
    <row r="76" spans="1:11" ht="49.5" customHeight="1" x14ac:dyDescent="0.25">
      <c r="A76" s="62" t="s">
        <v>61</v>
      </c>
      <c r="B76" s="63"/>
      <c r="C76" s="63"/>
      <c r="D76" s="64"/>
      <c r="E76" s="40" t="s">
        <v>55</v>
      </c>
      <c r="F76" s="42"/>
      <c r="G76" s="60">
        <v>30</v>
      </c>
      <c r="H76" s="67">
        <v>30</v>
      </c>
      <c r="I76" s="68">
        <v>30</v>
      </c>
      <c r="J76" s="68">
        <v>30</v>
      </c>
    </row>
    <row r="77" spans="1:11" ht="29.25" customHeight="1" x14ac:dyDescent="0.25">
      <c r="A77" s="69" t="s">
        <v>62</v>
      </c>
      <c r="B77" s="69"/>
      <c r="C77" s="69"/>
      <c r="D77" s="69"/>
      <c r="E77" s="40" t="s">
        <v>55</v>
      </c>
      <c r="F77" s="42"/>
      <c r="G77" s="60">
        <v>48</v>
      </c>
      <c r="H77" s="67">
        <v>43</v>
      </c>
      <c r="I77" s="68">
        <v>48</v>
      </c>
      <c r="J77" s="68">
        <v>48</v>
      </c>
    </row>
    <row r="78" spans="1:11" ht="15" customHeight="1" x14ac:dyDescent="0.25">
      <c r="A78" s="70" t="s">
        <v>63</v>
      </c>
      <c r="B78" s="70"/>
      <c r="C78" s="70"/>
      <c r="D78" s="70"/>
      <c r="E78" s="40" t="s">
        <v>55</v>
      </c>
      <c r="F78" s="42"/>
      <c r="G78" s="60">
        <v>5</v>
      </c>
      <c r="H78" s="67">
        <v>5</v>
      </c>
      <c r="I78" s="68">
        <v>5</v>
      </c>
      <c r="J78" s="68">
        <v>5</v>
      </c>
    </row>
    <row r="79" spans="1:11" ht="15" customHeight="1" x14ac:dyDescent="0.25">
      <c r="A79" s="71" t="s">
        <v>64</v>
      </c>
      <c r="B79" s="72"/>
      <c r="C79" s="72"/>
      <c r="D79" s="73"/>
      <c r="E79" s="40" t="s">
        <v>55</v>
      </c>
      <c r="F79" s="42"/>
      <c r="G79" s="60">
        <v>13</v>
      </c>
      <c r="H79" s="67">
        <v>13</v>
      </c>
      <c r="I79" s="68">
        <v>13</v>
      </c>
      <c r="J79" s="68">
        <v>13</v>
      </c>
    </row>
    <row r="80" spans="1:11" x14ac:dyDescent="0.25">
      <c r="A80" s="70" t="s">
        <v>65</v>
      </c>
      <c r="B80" s="70"/>
      <c r="C80" s="70"/>
      <c r="D80" s="70"/>
      <c r="E80" s="40" t="s">
        <v>55</v>
      </c>
      <c r="F80" s="42"/>
      <c r="G80" s="60">
        <v>30</v>
      </c>
      <c r="H80" s="67">
        <v>30</v>
      </c>
      <c r="I80" s="68">
        <v>30</v>
      </c>
      <c r="J80" s="68">
        <v>30</v>
      </c>
    </row>
    <row r="81" spans="1:10" x14ac:dyDescent="0.25">
      <c r="A81" s="40" t="s">
        <v>66</v>
      </c>
      <c r="B81" s="41"/>
      <c r="C81" s="41"/>
      <c r="D81" s="42"/>
      <c r="E81" s="40" t="s">
        <v>55</v>
      </c>
      <c r="F81" s="42"/>
      <c r="G81" s="60">
        <v>29</v>
      </c>
      <c r="H81" s="67">
        <v>29</v>
      </c>
      <c r="I81" s="68">
        <v>29</v>
      </c>
      <c r="J81" s="68">
        <v>29</v>
      </c>
    </row>
    <row r="82" spans="1:10" x14ac:dyDescent="0.25">
      <c r="A82" s="74" t="s">
        <v>67</v>
      </c>
      <c r="B82" s="75"/>
      <c r="C82" s="75"/>
      <c r="D82" s="76"/>
      <c r="E82" s="40"/>
      <c r="F82" s="42"/>
      <c r="G82" s="60"/>
      <c r="H82" s="67"/>
      <c r="I82" s="68"/>
      <c r="J82" s="68"/>
    </row>
    <row r="83" spans="1:10" x14ac:dyDescent="0.25">
      <c r="A83" s="77" t="s">
        <v>68</v>
      </c>
      <c r="B83" s="78"/>
      <c r="C83" s="78"/>
      <c r="D83" s="79"/>
      <c r="E83" s="40" t="s">
        <v>55</v>
      </c>
      <c r="F83" s="42"/>
      <c r="G83" s="60">
        <v>9</v>
      </c>
      <c r="H83" s="67">
        <v>9</v>
      </c>
      <c r="I83" s="68">
        <v>9</v>
      </c>
      <c r="J83" s="68">
        <v>9</v>
      </c>
    </row>
    <row r="84" spans="1:10" x14ac:dyDescent="0.25">
      <c r="A84" s="77" t="s">
        <v>69</v>
      </c>
      <c r="B84" s="78"/>
      <c r="C84" s="78"/>
      <c r="D84" s="79"/>
      <c r="E84" s="40" t="s">
        <v>55</v>
      </c>
      <c r="F84" s="42"/>
      <c r="G84" s="60">
        <v>10</v>
      </c>
      <c r="H84" s="67">
        <v>10</v>
      </c>
      <c r="I84" s="68">
        <v>10</v>
      </c>
      <c r="J84" s="68">
        <v>10</v>
      </c>
    </row>
    <row r="85" spans="1:10" x14ac:dyDescent="0.25">
      <c r="A85" s="77" t="s">
        <v>70</v>
      </c>
      <c r="B85" s="78"/>
      <c r="C85" s="78"/>
      <c r="D85" s="79"/>
      <c r="E85" s="40" t="s">
        <v>55</v>
      </c>
      <c r="F85" s="42"/>
      <c r="G85" s="60">
        <v>10</v>
      </c>
      <c r="H85" s="67">
        <v>10</v>
      </c>
      <c r="I85" s="68">
        <v>10</v>
      </c>
      <c r="J85" s="68">
        <v>10</v>
      </c>
    </row>
    <row r="86" spans="1:10" ht="85.5" customHeight="1" x14ac:dyDescent="0.25">
      <c r="A86" s="62" t="s">
        <v>71</v>
      </c>
      <c r="B86" s="63"/>
      <c r="C86" s="63"/>
      <c r="D86" s="64"/>
      <c r="E86" s="40" t="s">
        <v>72</v>
      </c>
      <c r="F86" s="42"/>
      <c r="G86" s="80"/>
      <c r="H86" s="80"/>
      <c r="I86" s="80"/>
      <c r="J86" s="80"/>
    </row>
    <row r="87" spans="1:10" ht="18.75" customHeight="1" x14ac:dyDescent="0.25">
      <c r="A87" s="62" t="s">
        <v>73</v>
      </c>
      <c r="B87" s="63"/>
      <c r="C87" s="63"/>
      <c r="D87" s="64"/>
      <c r="E87" s="74" t="s">
        <v>72</v>
      </c>
      <c r="F87" s="76"/>
      <c r="G87" s="81"/>
      <c r="H87" s="67"/>
      <c r="I87" s="68"/>
      <c r="J87" s="68"/>
    </row>
    <row r="88" spans="1:10" ht="18.75" customHeight="1" x14ac:dyDescent="0.25">
      <c r="A88" s="62" t="s">
        <v>74</v>
      </c>
      <c r="B88" s="63"/>
      <c r="C88" s="63"/>
      <c r="D88" s="64"/>
      <c r="E88" s="74" t="s">
        <v>72</v>
      </c>
      <c r="F88" s="76"/>
      <c r="G88" s="82">
        <v>60.5</v>
      </c>
      <c r="H88" s="82">
        <v>60.5</v>
      </c>
      <c r="I88" s="82">
        <v>62.5</v>
      </c>
      <c r="J88" s="82">
        <v>62.5</v>
      </c>
    </row>
    <row r="89" spans="1:10" ht="18.75" customHeight="1" x14ac:dyDescent="0.25">
      <c r="A89" s="62" t="s">
        <v>75</v>
      </c>
      <c r="B89" s="63"/>
      <c r="C89" s="63"/>
      <c r="D89" s="64"/>
      <c r="E89" s="74" t="s">
        <v>72</v>
      </c>
      <c r="F89" s="76"/>
      <c r="G89" s="82">
        <v>39.5</v>
      </c>
      <c r="H89" s="82">
        <v>39.5</v>
      </c>
      <c r="I89" s="82">
        <f>(I78+I79)/I77*100</f>
        <v>37.5</v>
      </c>
      <c r="J89" s="82">
        <f>(J78+J79)/J77*100</f>
        <v>37.5</v>
      </c>
    </row>
    <row r="90" spans="1:10" ht="31.5" customHeight="1" x14ac:dyDescent="0.25">
      <c r="A90" s="69" t="s">
        <v>76</v>
      </c>
      <c r="B90" s="69"/>
      <c r="C90" s="69"/>
      <c r="D90" s="69"/>
      <c r="E90" s="40" t="s">
        <v>77</v>
      </c>
      <c r="F90" s="42"/>
      <c r="G90" s="60">
        <v>25761.97</v>
      </c>
      <c r="H90" s="83">
        <v>25818.9</v>
      </c>
      <c r="I90" s="83">
        <v>23979.37</v>
      </c>
      <c r="J90" s="83">
        <v>24089.64</v>
      </c>
    </row>
    <row r="91" spans="1:10" x14ac:dyDescent="0.25">
      <c r="A91" s="74" t="s">
        <v>73</v>
      </c>
      <c r="B91" s="75"/>
      <c r="C91" s="75"/>
      <c r="D91" s="76"/>
      <c r="E91" s="40" t="s">
        <v>77</v>
      </c>
      <c r="F91" s="42"/>
      <c r="G91" s="60"/>
      <c r="H91" s="67"/>
      <c r="I91" s="68"/>
      <c r="J91" s="68"/>
    </row>
    <row r="92" spans="1:10" x14ac:dyDescent="0.25">
      <c r="A92" s="58" t="s">
        <v>78</v>
      </c>
      <c r="B92" s="58"/>
      <c r="C92" s="58"/>
      <c r="D92" s="58"/>
      <c r="E92" s="40" t="s">
        <v>77</v>
      </c>
      <c r="F92" s="42"/>
      <c r="G92" s="60">
        <v>41000</v>
      </c>
      <c r="H92" s="60">
        <v>42700</v>
      </c>
      <c r="I92" s="60">
        <v>42417</v>
      </c>
      <c r="J92" s="60">
        <v>42417</v>
      </c>
    </row>
    <row r="93" spans="1:10" x14ac:dyDescent="0.25">
      <c r="A93" s="58" t="s">
        <v>79</v>
      </c>
      <c r="B93" s="58"/>
      <c r="C93" s="58"/>
      <c r="D93" s="58"/>
      <c r="E93" s="40" t="s">
        <v>77</v>
      </c>
      <c r="F93" s="42"/>
      <c r="G93" s="60">
        <v>27859.5</v>
      </c>
      <c r="H93" s="61">
        <v>27784.1</v>
      </c>
      <c r="I93" s="35">
        <v>26500</v>
      </c>
      <c r="J93" s="35">
        <v>26500</v>
      </c>
    </row>
    <row r="94" spans="1:10" x14ac:dyDescent="0.25">
      <c r="A94" s="58" t="s">
        <v>80</v>
      </c>
      <c r="B94" s="58"/>
      <c r="C94" s="58"/>
      <c r="D94" s="58"/>
      <c r="E94" s="40" t="s">
        <v>77</v>
      </c>
      <c r="F94" s="42"/>
      <c r="G94" s="60">
        <v>19109.849999999999</v>
      </c>
      <c r="H94" s="61">
        <v>20090.7</v>
      </c>
      <c r="I94" s="35">
        <v>13500</v>
      </c>
      <c r="J94" s="35">
        <v>13500</v>
      </c>
    </row>
    <row r="95" spans="1:10" ht="49.5" customHeight="1" x14ac:dyDescent="0.25">
      <c r="A95" s="69" t="s">
        <v>81</v>
      </c>
      <c r="B95" s="69"/>
      <c r="C95" s="69"/>
      <c r="D95" s="69"/>
      <c r="E95" s="40" t="s">
        <v>72</v>
      </c>
      <c r="F95" s="42"/>
      <c r="G95" s="80">
        <v>58.126139691422829</v>
      </c>
      <c r="H95" s="84">
        <v>59.31</v>
      </c>
      <c r="I95" s="85">
        <f>('[1]приложение 1'!M42+'[1]приложение 1'!M44+'[1]приложение 1'!M66+'[1]приложение 1'!M69+'[1]приложение 1'!M114)/'[1]приложение 1'!M16*100</f>
        <v>58.007178826569813</v>
      </c>
      <c r="J95" s="85">
        <f>('[1]приложение 1'!N42+'[1]приложение 1'!N44+'[1]приложение 1'!N66+'[1]приложение 1'!N69+'[1]приложение 1'!N114)/'[1]приложение 1'!N16*100</f>
        <v>59.825184749657254</v>
      </c>
    </row>
    <row r="96" spans="1:10" ht="51" customHeight="1" x14ac:dyDescent="0.25">
      <c r="A96" s="69" t="s">
        <v>82</v>
      </c>
      <c r="B96" s="69"/>
      <c r="C96" s="69"/>
      <c r="D96" s="69"/>
      <c r="E96" s="40" t="s">
        <v>83</v>
      </c>
      <c r="F96" s="42"/>
      <c r="G96" s="60">
        <v>1874.5</v>
      </c>
      <c r="H96" s="60">
        <v>1874.5</v>
      </c>
      <c r="I96" s="60">
        <v>1874.5</v>
      </c>
      <c r="J96" s="60">
        <v>1874.5</v>
      </c>
    </row>
    <row r="97" spans="1:18" ht="34.5" customHeight="1" x14ac:dyDescent="0.25">
      <c r="A97" s="69" t="s">
        <v>84</v>
      </c>
      <c r="B97" s="69"/>
      <c r="C97" s="69"/>
      <c r="D97" s="69"/>
      <c r="E97" s="40" t="s">
        <v>83</v>
      </c>
      <c r="F97" s="42"/>
      <c r="G97" s="60">
        <v>0</v>
      </c>
      <c r="H97" s="67">
        <v>0</v>
      </c>
      <c r="I97" s="68">
        <v>0</v>
      </c>
      <c r="J97" s="68">
        <v>0</v>
      </c>
    </row>
    <row r="98" spans="1:18" ht="20.25" customHeight="1" x14ac:dyDescent="0.25">
      <c r="A98" s="86"/>
      <c r="B98" s="86"/>
      <c r="C98" s="86"/>
      <c r="D98" s="86"/>
      <c r="E98" s="87"/>
      <c r="F98" s="87"/>
      <c r="G98" s="87"/>
      <c r="H98" s="88"/>
      <c r="I98" s="15"/>
      <c r="J98" s="15"/>
    </row>
    <row r="99" spans="1:18" ht="20.25" customHeight="1" x14ac:dyDescent="0.25">
      <c r="A99" s="86"/>
      <c r="B99" s="86"/>
      <c r="C99" s="86"/>
      <c r="D99" s="86"/>
      <c r="E99" s="87"/>
      <c r="F99" s="87"/>
      <c r="G99" s="87"/>
      <c r="H99" s="88"/>
      <c r="I99" s="15"/>
      <c r="J99" s="15"/>
    </row>
    <row r="100" spans="1:18" ht="20.25" customHeight="1" x14ac:dyDescent="0.25">
      <c r="A100" s="86"/>
      <c r="B100" s="86"/>
      <c r="C100" s="86"/>
      <c r="D100" s="86"/>
      <c r="E100" s="87"/>
      <c r="F100" s="87"/>
      <c r="G100" s="87"/>
      <c r="H100" s="88"/>
      <c r="I100" s="15"/>
      <c r="J100" s="15"/>
    </row>
    <row r="101" spans="1:18" ht="20.25" customHeight="1" x14ac:dyDescent="0.25">
      <c r="A101" s="86"/>
      <c r="B101" s="86"/>
      <c r="C101" s="86"/>
      <c r="D101" s="86"/>
      <c r="E101" s="87"/>
      <c r="F101" s="87"/>
      <c r="G101" s="87"/>
      <c r="H101" s="88"/>
      <c r="I101" s="15"/>
      <c r="J101" s="15"/>
    </row>
    <row r="102" spans="1:18" ht="20.25" customHeight="1" x14ac:dyDescent="0.25">
      <c r="A102" s="86"/>
      <c r="B102" s="86"/>
      <c r="C102" s="86"/>
      <c r="D102" s="86"/>
      <c r="E102" s="87"/>
      <c r="F102" s="87"/>
      <c r="G102" s="87"/>
      <c r="H102" s="88"/>
      <c r="I102" s="15"/>
      <c r="J102" s="15"/>
    </row>
    <row r="103" spans="1:18" ht="20.25" customHeight="1" x14ac:dyDescent="0.25">
      <c r="A103" s="86"/>
      <c r="B103" s="86"/>
      <c r="C103" s="86"/>
      <c r="D103" s="86"/>
      <c r="E103" s="87"/>
      <c r="F103" s="87"/>
      <c r="G103" s="87"/>
      <c r="H103" s="88"/>
      <c r="I103" s="15"/>
      <c r="J103" s="15"/>
    </row>
    <row r="104" spans="1:18" ht="15.75" customHeight="1" x14ac:dyDescent="0.25">
      <c r="A104" s="89" t="s">
        <v>85</v>
      </c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90"/>
    </row>
    <row r="105" spans="1:18" ht="15.75" customHeight="1" x14ac:dyDescent="0.25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</row>
    <row r="106" spans="1:18" ht="16.5" customHeight="1" x14ac:dyDescent="0.25">
      <c r="A106" s="91" t="s">
        <v>48</v>
      </c>
      <c r="B106" s="92"/>
      <c r="C106" s="93" t="s">
        <v>86</v>
      </c>
      <c r="D106" s="94" t="s">
        <v>87</v>
      </c>
      <c r="E106" s="95"/>
      <c r="F106" s="95"/>
      <c r="G106" s="96" t="s">
        <v>88</v>
      </c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8"/>
    </row>
    <row r="107" spans="1:18" ht="16.5" customHeight="1" x14ac:dyDescent="0.25">
      <c r="A107" s="99"/>
      <c r="B107" s="100"/>
      <c r="C107" s="101"/>
      <c r="D107" s="102"/>
      <c r="E107" s="103"/>
      <c r="F107" s="103"/>
      <c r="G107" s="93" t="s">
        <v>89</v>
      </c>
      <c r="H107" s="104" t="s">
        <v>67</v>
      </c>
      <c r="I107" s="105"/>
      <c r="J107" s="105"/>
      <c r="K107" s="105"/>
      <c r="L107" s="105"/>
      <c r="M107" s="105"/>
      <c r="N107" s="105"/>
      <c r="O107" s="105"/>
      <c r="P107" s="106"/>
      <c r="Q107" s="93" t="s">
        <v>90</v>
      </c>
      <c r="R107" s="93" t="s">
        <v>91</v>
      </c>
    </row>
    <row r="108" spans="1:18" ht="36" customHeight="1" x14ac:dyDescent="0.25">
      <c r="A108" s="99"/>
      <c r="B108" s="100"/>
      <c r="C108" s="101"/>
      <c r="D108" s="102"/>
      <c r="E108" s="103"/>
      <c r="F108" s="103"/>
      <c r="G108" s="101"/>
      <c r="H108" s="107" t="s">
        <v>92</v>
      </c>
      <c r="I108" s="107" t="s">
        <v>93</v>
      </c>
      <c r="J108" s="108" t="s">
        <v>94</v>
      </c>
      <c r="K108" s="109" t="s">
        <v>95</v>
      </c>
      <c r="L108" s="109"/>
      <c r="M108" s="109"/>
      <c r="N108" s="109"/>
      <c r="O108" s="109"/>
      <c r="P108" s="109"/>
      <c r="Q108" s="101"/>
      <c r="R108" s="101"/>
    </row>
    <row r="109" spans="1:18" ht="16.5" customHeight="1" x14ac:dyDescent="0.25">
      <c r="A109" s="99"/>
      <c r="B109" s="100"/>
      <c r="C109" s="101"/>
      <c r="D109" s="102"/>
      <c r="E109" s="103"/>
      <c r="F109" s="103"/>
      <c r="G109" s="101"/>
      <c r="H109" s="107"/>
      <c r="I109" s="107"/>
      <c r="J109" s="110"/>
      <c r="K109" s="109" t="s">
        <v>96</v>
      </c>
      <c r="L109" s="109" t="s">
        <v>67</v>
      </c>
      <c r="M109" s="109"/>
      <c r="N109" s="109"/>
      <c r="O109" s="109"/>
      <c r="P109" s="109"/>
      <c r="Q109" s="101"/>
      <c r="R109" s="101"/>
    </row>
    <row r="110" spans="1:18" ht="102" customHeight="1" x14ac:dyDescent="0.25">
      <c r="A110" s="99"/>
      <c r="B110" s="100"/>
      <c r="C110" s="101"/>
      <c r="D110" s="111"/>
      <c r="E110" s="112"/>
      <c r="F110" s="112"/>
      <c r="G110" s="113"/>
      <c r="H110" s="107"/>
      <c r="I110" s="107"/>
      <c r="J110" s="114"/>
      <c r="K110" s="109"/>
      <c r="L110" s="115" t="s">
        <v>97</v>
      </c>
      <c r="M110" s="116" t="s">
        <v>98</v>
      </c>
      <c r="N110" s="116" t="s">
        <v>99</v>
      </c>
      <c r="O110" s="116" t="s">
        <v>100</v>
      </c>
      <c r="P110" s="116" t="s">
        <v>101</v>
      </c>
      <c r="Q110" s="113"/>
      <c r="R110" s="113"/>
    </row>
    <row r="111" spans="1:18" x14ac:dyDescent="0.25">
      <c r="A111" s="117">
        <v>1</v>
      </c>
      <c r="B111" s="117"/>
      <c r="C111" s="116">
        <v>2</v>
      </c>
      <c r="D111" s="118">
        <v>3</v>
      </c>
      <c r="E111" s="119"/>
      <c r="F111" s="119"/>
      <c r="G111" s="116">
        <v>4</v>
      </c>
      <c r="H111" s="116">
        <v>5</v>
      </c>
      <c r="I111" s="116">
        <v>6</v>
      </c>
      <c r="J111" s="115">
        <v>7</v>
      </c>
      <c r="K111" s="115">
        <v>8</v>
      </c>
      <c r="L111" s="115">
        <v>9</v>
      </c>
      <c r="M111" s="61">
        <v>10</v>
      </c>
      <c r="N111" s="61">
        <v>11</v>
      </c>
      <c r="O111" s="61">
        <v>12</v>
      </c>
      <c r="P111" s="61">
        <v>13</v>
      </c>
      <c r="Q111" s="61">
        <v>14</v>
      </c>
      <c r="R111" s="61">
        <v>15</v>
      </c>
    </row>
    <row r="112" spans="1:18" s="126" customFormat="1" ht="31.5" customHeight="1" x14ac:dyDescent="0.25">
      <c r="A112" s="120" t="s">
        <v>102</v>
      </c>
      <c r="B112" s="121"/>
      <c r="C112" s="122" t="s">
        <v>103</v>
      </c>
      <c r="D112" s="120" t="s">
        <v>104</v>
      </c>
      <c r="E112" s="123"/>
      <c r="F112" s="123"/>
      <c r="G112" s="124">
        <f>G114+G115+G116+G117</f>
        <v>23026665.804200001</v>
      </c>
      <c r="H112" s="124">
        <f>H115</f>
        <v>20591766.304200001</v>
      </c>
      <c r="I112" s="124">
        <f>I116</f>
        <v>1370200</v>
      </c>
      <c r="J112" s="124"/>
      <c r="K112" s="124">
        <f>K114+K115+K117</f>
        <v>1064699.5</v>
      </c>
      <c r="L112" s="124">
        <f>L114</f>
        <v>0</v>
      </c>
      <c r="M112" s="124">
        <f>M115</f>
        <v>0</v>
      </c>
      <c r="N112" s="124">
        <f>N115</f>
        <v>996917.85</v>
      </c>
      <c r="O112" s="124">
        <f>O117</f>
        <v>67781.649999999994</v>
      </c>
      <c r="P112" s="124">
        <f>P117</f>
        <v>0</v>
      </c>
      <c r="Q112" s="124">
        <f>SUM(Q114:Q117)</f>
        <v>23830357</v>
      </c>
      <c r="R112" s="125">
        <f>SUM(R114:R117)</f>
        <v>23212357</v>
      </c>
    </row>
    <row r="113" spans="1:18" ht="20.25" customHeight="1" x14ac:dyDescent="0.25">
      <c r="A113" s="127" t="s">
        <v>67</v>
      </c>
      <c r="B113" s="128"/>
      <c r="C113" s="129"/>
      <c r="D113" s="130"/>
      <c r="E113" s="131"/>
      <c r="F113" s="131"/>
      <c r="G113" s="132"/>
      <c r="H113" s="132"/>
      <c r="I113" s="132"/>
      <c r="J113" s="133"/>
      <c r="K113" s="133"/>
      <c r="L113" s="133"/>
      <c r="M113" s="134"/>
      <c r="N113" s="134"/>
      <c r="O113" s="134"/>
      <c r="P113" s="134"/>
      <c r="Q113" s="67"/>
      <c r="R113" s="67"/>
    </row>
    <row r="114" spans="1:18" ht="20.25" customHeight="1" x14ac:dyDescent="0.25">
      <c r="A114" s="135" t="s">
        <v>105</v>
      </c>
      <c r="B114" s="136"/>
      <c r="C114" s="129" t="s">
        <v>106</v>
      </c>
      <c r="D114" s="137">
        <v>120</v>
      </c>
      <c r="E114" s="138"/>
      <c r="F114" s="138"/>
      <c r="G114" s="133"/>
      <c r="H114" s="83" t="s">
        <v>104</v>
      </c>
      <c r="I114" s="83" t="s">
        <v>104</v>
      </c>
      <c r="J114" s="83" t="s">
        <v>104</v>
      </c>
      <c r="K114" s="133">
        <f>L114</f>
        <v>0</v>
      </c>
      <c r="L114" s="133"/>
      <c r="M114" s="83" t="s">
        <v>104</v>
      </c>
      <c r="N114" s="83" t="s">
        <v>104</v>
      </c>
      <c r="O114" s="83" t="s">
        <v>104</v>
      </c>
      <c r="P114" s="83" t="s">
        <v>107</v>
      </c>
      <c r="Q114" s="139"/>
      <c r="R114" s="139"/>
    </row>
    <row r="115" spans="1:18" ht="21" customHeight="1" x14ac:dyDescent="0.25">
      <c r="A115" s="135" t="s">
        <v>108</v>
      </c>
      <c r="B115" s="136"/>
      <c r="C115" s="129" t="s">
        <v>109</v>
      </c>
      <c r="D115" s="137">
        <v>130</v>
      </c>
      <c r="E115" s="138"/>
      <c r="F115" s="138"/>
      <c r="G115" s="140">
        <f>H115+K115</f>
        <v>21588684.154200003</v>
      </c>
      <c r="H115" s="141">
        <f>'[1]приложение 1'!L40+'[1]приложение 1'!L64</f>
        <v>20591766.304200001</v>
      </c>
      <c r="I115" s="39" t="s">
        <v>104</v>
      </c>
      <c r="J115" s="39" t="s">
        <v>104</v>
      </c>
      <c r="K115" s="140">
        <f>M115+N115</f>
        <v>996917.85</v>
      </c>
      <c r="L115" s="39" t="s">
        <v>107</v>
      </c>
      <c r="M115" s="140"/>
      <c r="N115" s="140">
        <f>170452.8+7172.89+7463+586.66+490000+321242.5</f>
        <v>996917.85</v>
      </c>
      <c r="O115" s="39" t="s">
        <v>104</v>
      </c>
      <c r="P115" s="39" t="s">
        <v>107</v>
      </c>
      <c r="Q115" s="141">
        <f>'[1]приложение 1'!M40+'[1]приложение 1'!M64+185675.35+490000</f>
        <v>21692575.350000001</v>
      </c>
      <c r="R115" s="141">
        <f>'[1]приложение 1'!N40+'[1]приложение 1'!N64+185675.35+490000</f>
        <v>21785975.350000001</v>
      </c>
    </row>
    <row r="116" spans="1:18" ht="30" customHeight="1" x14ac:dyDescent="0.25">
      <c r="A116" s="135" t="s">
        <v>110</v>
      </c>
      <c r="B116" s="136"/>
      <c r="C116" s="129" t="s">
        <v>111</v>
      </c>
      <c r="D116" s="137">
        <v>180</v>
      </c>
      <c r="E116" s="138"/>
      <c r="F116" s="138"/>
      <c r="G116" s="140">
        <f>'[1]приложение 1'!L101</f>
        <v>1370200</v>
      </c>
      <c r="H116" s="39" t="s">
        <v>104</v>
      </c>
      <c r="I116" s="133">
        <v>1370200</v>
      </c>
      <c r="J116" s="39" t="s">
        <v>104</v>
      </c>
      <c r="K116" s="39" t="s">
        <v>104</v>
      </c>
      <c r="L116" s="39" t="s">
        <v>104</v>
      </c>
      <c r="M116" s="39" t="s">
        <v>104</v>
      </c>
      <c r="N116" s="39" t="s">
        <v>104</v>
      </c>
      <c r="O116" s="39" t="s">
        <v>104</v>
      </c>
      <c r="P116" s="39" t="s">
        <v>107</v>
      </c>
      <c r="Q116" s="141">
        <f>'[1]приложение 1'!M100+'[1]приложение 1'!M60</f>
        <v>2080000</v>
      </c>
      <c r="R116" s="141">
        <f>'[1]приложение 1'!N100</f>
        <v>1368600</v>
      </c>
    </row>
    <row r="117" spans="1:18" ht="18" customHeight="1" x14ac:dyDescent="0.25">
      <c r="A117" s="135" t="s">
        <v>112</v>
      </c>
      <c r="B117" s="136"/>
      <c r="C117" s="129" t="s">
        <v>113</v>
      </c>
      <c r="D117" s="137">
        <v>180</v>
      </c>
      <c r="E117" s="138"/>
      <c r="F117" s="138"/>
      <c r="G117" s="140">
        <f>K117</f>
        <v>67781.649999999994</v>
      </c>
      <c r="H117" s="39" t="s">
        <v>104</v>
      </c>
      <c r="I117" s="39" t="s">
        <v>104</v>
      </c>
      <c r="J117" s="39" t="s">
        <v>104</v>
      </c>
      <c r="K117" s="141">
        <f>O117+P117</f>
        <v>67781.649999999994</v>
      </c>
      <c r="L117" s="39" t="s">
        <v>104</v>
      </c>
      <c r="M117" s="39" t="s">
        <v>104</v>
      </c>
      <c r="N117" s="39" t="s">
        <v>104</v>
      </c>
      <c r="O117" s="140">
        <f>7781.65+50000+10000</f>
        <v>67781.649999999994</v>
      </c>
      <c r="P117" s="140"/>
      <c r="Q117" s="141">
        <f>7781.65+50000</f>
        <v>57781.65</v>
      </c>
      <c r="R117" s="141">
        <f>7781.65+50000</f>
        <v>57781.65</v>
      </c>
    </row>
    <row r="118" spans="1:18" s="143" customFormat="1" ht="29.25" customHeight="1" x14ac:dyDescent="0.25">
      <c r="A118" s="142"/>
      <c r="B118" s="142"/>
      <c r="D118" s="144"/>
      <c r="E118" s="144"/>
      <c r="F118" s="144"/>
      <c r="I118" s="145"/>
      <c r="J118" s="145"/>
      <c r="K118" s="145"/>
      <c r="L118" s="145"/>
      <c r="M118" s="145"/>
      <c r="N118" s="145"/>
      <c r="O118" s="145"/>
      <c r="P118" s="145"/>
    </row>
    <row r="119" spans="1:18" s="149" customFormat="1" ht="29.25" customHeight="1" x14ac:dyDescent="0.25">
      <c r="A119" s="146"/>
      <c r="B119" s="146"/>
      <c r="C119" s="147"/>
      <c r="D119" s="148"/>
      <c r="E119" s="148"/>
      <c r="F119" s="148"/>
      <c r="G119" s="147"/>
      <c r="H119" s="147"/>
      <c r="I119" s="145"/>
      <c r="J119" s="145"/>
      <c r="K119" s="145"/>
      <c r="L119" s="145"/>
      <c r="M119" s="145"/>
      <c r="N119" s="145"/>
      <c r="O119" s="145"/>
      <c r="P119" s="145"/>
    </row>
    <row r="120" spans="1:18" s="149" customFormat="1" ht="29.25" customHeight="1" x14ac:dyDescent="0.25">
      <c r="A120" s="146"/>
      <c r="B120" s="146"/>
      <c r="C120" s="147"/>
      <c r="D120" s="148"/>
      <c r="E120" s="148"/>
      <c r="F120" s="148"/>
      <c r="G120" s="147"/>
      <c r="H120" s="147"/>
      <c r="I120" s="145"/>
      <c r="J120" s="145"/>
      <c r="K120" s="145"/>
      <c r="L120" s="145"/>
      <c r="M120" s="145"/>
      <c r="N120" s="145"/>
      <c r="O120" s="145"/>
      <c r="P120" s="145"/>
    </row>
    <row r="121" spans="1:18" s="149" customFormat="1" ht="29.25" customHeight="1" x14ac:dyDescent="0.25">
      <c r="A121" s="146"/>
      <c r="B121" s="146"/>
      <c r="C121" s="147"/>
      <c r="D121" s="148"/>
      <c r="E121" s="148"/>
      <c r="F121" s="148"/>
      <c r="G121" s="147"/>
      <c r="H121" s="147"/>
      <c r="I121" s="145"/>
      <c r="J121" s="145"/>
      <c r="K121" s="145"/>
      <c r="L121" s="145"/>
      <c r="M121" s="145"/>
      <c r="N121" s="145"/>
      <c r="O121" s="145"/>
      <c r="P121" s="145"/>
    </row>
    <row r="122" spans="1:18" s="149" customFormat="1" ht="29.25" customHeight="1" x14ac:dyDescent="0.25">
      <c r="A122" s="146"/>
      <c r="B122" s="146"/>
      <c r="C122" s="147"/>
      <c r="D122" s="148"/>
      <c r="E122" s="148"/>
      <c r="F122" s="148"/>
      <c r="G122" s="147"/>
      <c r="H122" s="147"/>
      <c r="I122" s="145"/>
      <c r="J122" s="145"/>
      <c r="K122" s="145"/>
      <c r="L122" s="145"/>
      <c r="M122" s="145"/>
      <c r="N122" s="145"/>
      <c r="O122" s="145"/>
      <c r="P122" s="145"/>
    </row>
    <row r="123" spans="1:18" s="149" customFormat="1" ht="29.25" customHeight="1" x14ac:dyDescent="0.25">
      <c r="A123" s="146"/>
      <c r="B123" s="146"/>
      <c r="C123" s="147"/>
      <c r="D123" s="148"/>
      <c r="E123" s="148"/>
      <c r="F123" s="148"/>
      <c r="G123" s="143"/>
      <c r="H123" s="147"/>
      <c r="I123" s="145"/>
      <c r="J123" s="145"/>
      <c r="K123" s="145"/>
      <c r="L123" s="145"/>
      <c r="M123" s="145"/>
      <c r="N123" s="145"/>
      <c r="O123" s="145"/>
      <c r="P123" s="145"/>
      <c r="Q123" s="143"/>
      <c r="R123" s="143"/>
    </row>
    <row r="124" spans="1:18" s="149" customFormat="1" ht="29.25" customHeight="1" x14ac:dyDescent="0.25">
      <c r="A124" s="146"/>
      <c r="B124" s="146"/>
      <c r="C124" s="147"/>
      <c r="D124" s="148"/>
      <c r="E124" s="148"/>
      <c r="F124" s="148"/>
      <c r="G124" s="143"/>
      <c r="H124" s="147"/>
      <c r="I124" s="145"/>
      <c r="J124" s="145"/>
      <c r="K124" s="145"/>
      <c r="L124" s="145"/>
      <c r="M124" s="145"/>
      <c r="N124" s="145"/>
      <c r="O124" s="145"/>
      <c r="P124" s="145"/>
      <c r="Q124" s="143"/>
      <c r="R124" s="143"/>
    </row>
    <row r="125" spans="1:18" s="149" customFormat="1" ht="7.5" customHeight="1" x14ac:dyDescent="0.25">
      <c r="A125" s="146"/>
      <c r="B125" s="146"/>
      <c r="C125" s="147"/>
      <c r="D125" s="148"/>
      <c r="E125" s="148"/>
      <c r="F125" s="148"/>
      <c r="G125" s="147"/>
      <c r="H125" s="147"/>
      <c r="I125" s="145"/>
      <c r="J125" s="145"/>
      <c r="K125" s="145"/>
      <c r="L125" s="145"/>
      <c r="M125" s="145"/>
      <c r="N125" s="145"/>
      <c r="O125" s="145"/>
      <c r="P125" s="145"/>
    </row>
    <row r="126" spans="1:18" ht="21.75" customHeight="1" x14ac:dyDescent="0.25">
      <c r="A126" s="150" t="s">
        <v>48</v>
      </c>
      <c r="B126" s="151"/>
      <c r="C126" s="107" t="s">
        <v>86</v>
      </c>
      <c r="D126" s="107" t="s">
        <v>87</v>
      </c>
      <c r="E126" s="107"/>
      <c r="F126" s="107"/>
      <c r="G126" s="109" t="s">
        <v>88</v>
      </c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</row>
    <row r="127" spans="1:18" ht="15.75" customHeight="1" x14ac:dyDescent="0.25">
      <c r="A127" s="152"/>
      <c r="B127" s="153"/>
      <c r="C127" s="107"/>
      <c r="D127" s="107"/>
      <c r="E127" s="107"/>
      <c r="F127" s="107"/>
      <c r="G127" s="154" t="s">
        <v>89</v>
      </c>
      <c r="H127" s="96" t="s">
        <v>67</v>
      </c>
      <c r="I127" s="97"/>
      <c r="J127" s="97"/>
      <c r="K127" s="97"/>
      <c r="L127" s="97"/>
      <c r="M127" s="97"/>
      <c r="N127" s="97"/>
      <c r="O127" s="97"/>
      <c r="P127" s="98"/>
      <c r="Q127" s="155" t="s">
        <v>114</v>
      </c>
      <c r="R127" s="154" t="s">
        <v>115</v>
      </c>
    </row>
    <row r="128" spans="1:18" ht="37.5" customHeight="1" x14ac:dyDescent="0.25">
      <c r="A128" s="152"/>
      <c r="B128" s="153"/>
      <c r="C128" s="107"/>
      <c r="D128" s="107"/>
      <c r="E128" s="107"/>
      <c r="F128" s="107"/>
      <c r="G128" s="154"/>
      <c r="H128" s="107" t="s">
        <v>92</v>
      </c>
      <c r="I128" s="107" t="s">
        <v>93</v>
      </c>
      <c r="J128" s="109" t="s">
        <v>94</v>
      </c>
      <c r="K128" s="96" t="s">
        <v>95</v>
      </c>
      <c r="L128" s="97"/>
      <c r="M128" s="97"/>
      <c r="N128" s="97"/>
      <c r="O128" s="97"/>
      <c r="P128" s="98"/>
      <c r="Q128" s="156"/>
      <c r="R128" s="154"/>
    </row>
    <row r="129" spans="1:18" ht="21.75" customHeight="1" x14ac:dyDescent="0.25">
      <c r="A129" s="152"/>
      <c r="B129" s="153"/>
      <c r="C129" s="107"/>
      <c r="D129" s="107"/>
      <c r="E129" s="107"/>
      <c r="F129" s="107"/>
      <c r="G129" s="154"/>
      <c r="H129" s="107"/>
      <c r="I129" s="107"/>
      <c r="J129" s="109"/>
      <c r="K129" s="109" t="s">
        <v>96</v>
      </c>
      <c r="L129" s="96" t="s">
        <v>67</v>
      </c>
      <c r="M129" s="97"/>
      <c r="N129" s="97"/>
      <c r="O129" s="97"/>
      <c r="P129" s="98"/>
      <c r="Q129" s="156"/>
      <c r="R129" s="154"/>
    </row>
    <row r="130" spans="1:18" ht="78.75" x14ac:dyDescent="0.25">
      <c r="A130" s="157"/>
      <c r="B130" s="158"/>
      <c r="C130" s="107"/>
      <c r="D130" s="107"/>
      <c r="E130" s="107"/>
      <c r="F130" s="107"/>
      <c r="G130" s="154"/>
      <c r="H130" s="107"/>
      <c r="I130" s="107"/>
      <c r="J130" s="109"/>
      <c r="K130" s="109"/>
      <c r="L130" s="115" t="s">
        <v>97</v>
      </c>
      <c r="M130" s="67" t="s">
        <v>116</v>
      </c>
      <c r="N130" s="67" t="s">
        <v>99</v>
      </c>
      <c r="O130" s="116" t="s">
        <v>100</v>
      </c>
      <c r="P130" s="116" t="s">
        <v>101</v>
      </c>
      <c r="Q130" s="159"/>
      <c r="R130" s="154"/>
    </row>
    <row r="131" spans="1:18" ht="21.75" customHeight="1" x14ac:dyDescent="0.25">
      <c r="A131" s="117">
        <v>1</v>
      </c>
      <c r="B131" s="117"/>
      <c r="C131" s="116">
        <v>2</v>
      </c>
      <c r="D131" s="107">
        <v>3</v>
      </c>
      <c r="E131" s="107"/>
      <c r="F131" s="107"/>
      <c r="G131" s="160">
        <v>4</v>
      </c>
      <c r="H131" s="116">
        <v>5</v>
      </c>
      <c r="I131" s="116">
        <v>6</v>
      </c>
      <c r="J131" s="115">
        <v>7</v>
      </c>
      <c r="K131" s="115">
        <v>8</v>
      </c>
      <c r="L131" s="115">
        <v>9</v>
      </c>
      <c r="M131" s="61">
        <v>10</v>
      </c>
      <c r="N131" s="61">
        <v>11</v>
      </c>
      <c r="O131" s="61">
        <v>12</v>
      </c>
      <c r="P131" s="61">
        <v>13</v>
      </c>
      <c r="Q131" s="161">
        <v>14</v>
      </c>
      <c r="R131" s="161">
        <v>15</v>
      </c>
    </row>
    <row r="132" spans="1:18" ht="29.25" customHeight="1" x14ac:dyDescent="0.25">
      <c r="A132" s="162" t="s">
        <v>117</v>
      </c>
      <c r="B132" s="162"/>
      <c r="C132" s="163" t="s">
        <v>118</v>
      </c>
      <c r="D132" s="164" t="s">
        <v>104</v>
      </c>
      <c r="E132" s="164"/>
      <c r="F132" s="164"/>
      <c r="G132" s="165">
        <f>H132+I132+J132+K132</f>
        <v>23364911.554200001</v>
      </c>
      <c r="H132" s="166">
        <f>H133+H135+H136+H137+H138</f>
        <v>20873810.284200002</v>
      </c>
      <c r="I132" s="166">
        <f>I133+I135+I136+I137+I138</f>
        <v>1370200</v>
      </c>
      <c r="J132" s="166">
        <f>J133+J135+J136+J137+J138</f>
        <v>0</v>
      </c>
      <c r="K132" s="167">
        <f t="shared" ref="K132:K145" si="0">SUM(L132:P132)</f>
        <v>1120901.2699999998</v>
      </c>
      <c r="L132" s="168">
        <f>L133+L135+L136+L137+L138</f>
        <v>0</v>
      </c>
      <c r="M132" s="168">
        <f>M133+M135+M136+M137+M138</f>
        <v>0</v>
      </c>
      <c r="N132" s="168">
        <f>N133+N138+N135</f>
        <v>1053119.6199999999</v>
      </c>
      <c r="O132" s="168">
        <f>O133+O138+O135</f>
        <v>67781.649999999994</v>
      </c>
      <c r="P132" s="168">
        <f>P133+P135+P136+P137+P138</f>
        <v>0</v>
      </c>
      <c r="Q132" s="169">
        <f>Q133+Q135+Q136+Q137+Q138</f>
        <v>23830357</v>
      </c>
      <c r="R132" s="169">
        <f>R133+R135+R136+R137+R138</f>
        <v>23212357</v>
      </c>
    </row>
    <row r="133" spans="1:18" ht="31.5" customHeight="1" x14ac:dyDescent="0.25">
      <c r="A133" s="170" t="s">
        <v>119</v>
      </c>
      <c r="B133" s="170"/>
      <c r="C133" s="129" t="s">
        <v>120</v>
      </c>
      <c r="D133" s="26"/>
      <c r="E133" s="26"/>
      <c r="F133" s="26"/>
      <c r="G133" s="165">
        <f>H133+I133+J133+K133</f>
        <v>17508786.664199997</v>
      </c>
      <c r="H133" s="133">
        <f>'[1]приложение 1'!K41+'[1]приложение 1'!L41+'[1]приложение 1'!L43+'[1]приложение 1'!L45+'[1]приложение 1'!K47+'[1]приложение 1'!L47+'[1]приложение 1'!K65+'[1]приложение 1'!L65+'[1]приложение 1'!L69+'[1]приложение 1'!K70+'[1]приложение 1'!L70</f>
        <v>16914318.994199999</v>
      </c>
      <c r="I133" s="133"/>
      <c r="J133" s="133"/>
      <c r="K133" s="133">
        <f t="shared" si="0"/>
        <v>594467.66999999981</v>
      </c>
      <c r="L133" s="133"/>
      <c r="M133" s="133"/>
      <c r="N133" s="133">
        <f>N134</f>
        <v>594467.66999999981</v>
      </c>
      <c r="O133" s="133"/>
      <c r="P133" s="133"/>
      <c r="Q133" s="169">
        <v>17998741</v>
      </c>
      <c r="R133" s="169">
        <v>18081441</v>
      </c>
    </row>
    <row r="134" spans="1:18" ht="31.5" customHeight="1" x14ac:dyDescent="0.25">
      <c r="A134" s="171" t="s">
        <v>121</v>
      </c>
      <c r="B134" s="171"/>
      <c r="C134" s="129" t="s">
        <v>122</v>
      </c>
      <c r="D134" s="26"/>
      <c r="E134" s="26"/>
      <c r="F134" s="26"/>
      <c r="G134" s="165">
        <f t="shared" ref="G134:G145" si="1">H134+I134+J134+K134</f>
        <v>17496986.664199997</v>
      </c>
      <c r="H134" s="133">
        <f>'[1]приложение 1'!K42+'[1]приложение 1'!L42+'[1]приложение 1'!K47+'[1]приложение 1'!L47+'[1]приложение 1'!K65+'[1]приложение 1'!L65+'[1]приложение 1'!K70+'[1]приложение 1'!L70</f>
        <v>16902518.994199999</v>
      </c>
      <c r="I134" s="133"/>
      <c r="J134" s="133"/>
      <c r="K134" s="133">
        <f t="shared" si="0"/>
        <v>594467.66999999981</v>
      </c>
      <c r="L134" s="133"/>
      <c r="M134" s="133"/>
      <c r="N134" s="133">
        <f>('[1]приложение 1'!L114+'[1]приложение 1'!L116)+43165.7+13036.07</f>
        <v>594467.66999999981</v>
      </c>
      <c r="O134" s="133"/>
      <c r="P134" s="133"/>
      <c r="Q134" s="169">
        <v>17986941</v>
      </c>
      <c r="R134" s="169">
        <v>18069641</v>
      </c>
    </row>
    <row r="135" spans="1:18" s="88" customFormat="1" ht="31.5" customHeight="1" x14ac:dyDescent="0.25">
      <c r="A135" s="170" t="s">
        <v>123</v>
      </c>
      <c r="B135" s="170"/>
      <c r="C135" s="129" t="s">
        <v>124</v>
      </c>
      <c r="D135" s="26"/>
      <c r="E135" s="26"/>
      <c r="F135" s="26"/>
      <c r="G135" s="165">
        <f t="shared" si="1"/>
        <v>1049692.8899999999</v>
      </c>
      <c r="H135" s="133">
        <f>'[1]приложение 1'!L88</f>
        <v>1012300</v>
      </c>
      <c r="I135" s="133"/>
      <c r="J135" s="133"/>
      <c r="K135" s="133">
        <f>SUM(L135:P135)</f>
        <v>37392.89</v>
      </c>
      <c r="L135" s="133"/>
      <c r="M135" s="133"/>
      <c r="N135" s="133">
        <f>'[1]приложение 1'!L125</f>
        <v>10220</v>
      </c>
      <c r="O135" s="133">
        <f>'[1]приложение 1'!L126</f>
        <v>27172.89</v>
      </c>
      <c r="P135" s="133"/>
      <c r="Q135" s="169">
        <v>1015672.89</v>
      </c>
      <c r="R135" s="169">
        <v>1015672.89</v>
      </c>
    </row>
    <row r="136" spans="1:18" s="88" customFormat="1" ht="31.5" customHeight="1" x14ac:dyDescent="0.25">
      <c r="A136" s="170" t="s">
        <v>125</v>
      </c>
      <c r="B136" s="170"/>
      <c r="C136" s="129" t="s">
        <v>126</v>
      </c>
      <c r="D136" s="26"/>
      <c r="E136" s="26"/>
      <c r="F136" s="26"/>
      <c r="G136" s="165">
        <f t="shared" si="1"/>
        <v>0</v>
      </c>
      <c r="H136" s="133"/>
      <c r="I136" s="133"/>
      <c r="J136" s="133"/>
      <c r="K136" s="133">
        <f t="shared" si="0"/>
        <v>0</v>
      </c>
      <c r="L136" s="133"/>
      <c r="M136" s="133"/>
      <c r="N136" s="133"/>
      <c r="O136" s="133"/>
      <c r="P136" s="133"/>
      <c r="Q136" s="169"/>
      <c r="R136" s="169"/>
    </row>
    <row r="137" spans="1:18" s="88" customFormat="1" ht="31.5" customHeight="1" x14ac:dyDescent="0.25">
      <c r="A137" s="170" t="s">
        <v>127</v>
      </c>
      <c r="B137" s="170"/>
      <c r="C137" s="129" t="s">
        <v>128</v>
      </c>
      <c r="D137" s="26"/>
      <c r="E137" s="26"/>
      <c r="F137" s="26"/>
      <c r="G137" s="165">
        <f t="shared" si="1"/>
        <v>0</v>
      </c>
      <c r="H137" s="133"/>
      <c r="I137" s="133"/>
      <c r="J137" s="133"/>
      <c r="K137" s="133">
        <f t="shared" si="0"/>
        <v>0</v>
      </c>
      <c r="L137" s="133"/>
      <c r="M137" s="133"/>
      <c r="O137" s="133"/>
      <c r="Q137" s="169"/>
      <c r="R137" s="169"/>
    </row>
    <row r="138" spans="1:18" s="88" customFormat="1" ht="31.5" customHeight="1" x14ac:dyDescent="0.25">
      <c r="A138" s="170" t="s">
        <v>129</v>
      </c>
      <c r="B138" s="170"/>
      <c r="C138" s="129" t="s">
        <v>130</v>
      </c>
      <c r="D138" s="26" t="s">
        <v>131</v>
      </c>
      <c r="E138" s="26"/>
      <c r="F138" s="26"/>
      <c r="G138" s="165">
        <f t="shared" si="1"/>
        <v>4806432.0000000028</v>
      </c>
      <c r="H138" s="133">
        <f>'[1]приложение 1'!K38+'[1]приложение 1'!L38+'[1]приложение 1'!K64+'[1]приложение 1'!L64-'приложение 2 к приказу'!H133-'приложение 2 к приказу'!H135</f>
        <v>2947191.2900000028</v>
      </c>
      <c r="I138" s="133">
        <f>'[1]приложение 1'!L100</f>
        <v>1370200</v>
      </c>
      <c r="J138" s="133"/>
      <c r="K138" s="133">
        <f t="shared" si="0"/>
        <v>489040.71</v>
      </c>
      <c r="L138" s="133"/>
      <c r="M138" s="133"/>
      <c r="N138" s="133">
        <f>'[1]приложение 1'!L119+'[1]приложение 1'!L121+'[1]приложение 1'!L122+'[1]приложение 1'!L127+'[1]приложение 1'!L128-O138</f>
        <v>448431.95</v>
      </c>
      <c r="O138" s="133">
        <f>608.76+50000-10000</f>
        <v>40608.76</v>
      </c>
      <c r="P138" s="133"/>
      <c r="Q138" s="169">
        <f>'[1]приложение 1'!M16-'приложение 2 к приказу'!Q133-'приложение 2 к приказу'!Q135</f>
        <v>4815943.1100000003</v>
      </c>
      <c r="R138" s="169">
        <f>'[1]приложение 1'!N16-'приложение 2 к приказу'!R133-'приложение 2 к приказу'!R135</f>
        <v>4115243.11</v>
      </c>
    </row>
    <row r="139" spans="1:18" s="173" customFormat="1" ht="31.5" customHeight="1" x14ac:dyDescent="0.25">
      <c r="A139" s="162" t="s">
        <v>132</v>
      </c>
      <c r="B139" s="162"/>
      <c r="C139" s="122" t="s">
        <v>133</v>
      </c>
      <c r="D139" s="164" t="s">
        <v>131</v>
      </c>
      <c r="E139" s="164"/>
      <c r="F139" s="164"/>
      <c r="G139" s="165">
        <f t="shared" si="1"/>
        <v>0</v>
      </c>
      <c r="H139" s="168">
        <f>H140+H141</f>
        <v>0</v>
      </c>
      <c r="I139" s="168">
        <v>0</v>
      </c>
      <c r="J139" s="168">
        <v>0</v>
      </c>
      <c r="K139" s="167">
        <f t="shared" si="0"/>
        <v>0</v>
      </c>
      <c r="L139" s="168">
        <v>0</v>
      </c>
      <c r="M139" s="168">
        <v>0</v>
      </c>
      <c r="N139" s="168">
        <v>0</v>
      </c>
      <c r="O139" s="168">
        <v>0</v>
      </c>
      <c r="P139" s="168">
        <v>0</v>
      </c>
      <c r="Q139" s="172">
        <v>0</v>
      </c>
      <c r="R139" s="172">
        <v>0</v>
      </c>
    </row>
    <row r="140" spans="1:18" s="88" customFormat="1" ht="31.5" customHeight="1" x14ac:dyDescent="0.25">
      <c r="A140" s="174" t="s">
        <v>134</v>
      </c>
      <c r="B140" s="174"/>
      <c r="C140" s="175" t="s">
        <v>135</v>
      </c>
      <c r="D140" s="176"/>
      <c r="E140" s="176"/>
      <c r="F140" s="176"/>
      <c r="G140" s="165">
        <f t="shared" si="1"/>
        <v>0</v>
      </c>
      <c r="H140" s="177"/>
      <c r="I140" s="177"/>
      <c r="J140" s="177"/>
      <c r="K140" s="133">
        <f t="shared" si="0"/>
        <v>0</v>
      </c>
      <c r="L140" s="177"/>
      <c r="M140" s="177"/>
      <c r="N140" s="177"/>
      <c r="O140" s="177"/>
      <c r="P140" s="177"/>
      <c r="Q140" s="169"/>
      <c r="R140" s="169"/>
    </row>
    <row r="141" spans="1:18" s="88" customFormat="1" x14ac:dyDescent="0.25">
      <c r="A141" s="170" t="s">
        <v>101</v>
      </c>
      <c r="B141" s="170"/>
      <c r="C141" s="129" t="s">
        <v>136</v>
      </c>
      <c r="D141" s="26"/>
      <c r="E141" s="26"/>
      <c r="F141" s="26"/>
      <c r="G141" s="165">
        <f t="shared" si="1"/>
        <v>0</v>
      </c>
      <c r="H141" s="139"/>
      <c r="I141" s="139"/>
      <c r="J141" s="139"/>
      <c r="K141" s="133">
        <f t="shared" si="0"/>
        <v>0</v>
      </c>
      <c r="L141" s="139"/>
      <c r="M141" s="139"/>
      <c r="N141" s="139"/>
      <c r="O141" s="139"/>
      <c r="P141" s="139"/>
      <c r="Q141" s="169"/>
      <c r="R141" s="169"/>
    </row>
    <row r="142" spans="1:18" s="173" customFormat="1" ht="31.5" customHeight="1" x14ac:dyDescent="0.25">
      <c r="A142" s="162" t="s">
        <v>137</v>
      </c>
      <c r="B142" s="162"/>
      <c r="C142" s="122" t="s">
        <v>138</v>
      </c>
      <c r="D142" s="164" t="s">
        <v>131</v>
      </c>
      <c r="E142" s="164"/>
      <c r="F142" s="164"/>
      <c r="G142" s="165">
        <f t="shared" si="1"/>
        <v>0</v>
      </c>
      <c r="H142" s="168">
        <v>0</v>
      </c>
      <c r="I142" s="168">
        <v>0</v>
      </c>
      <c r="J142" s="168">
        <v>0</v>
      </c>
      <c r="K142" s="167">
        <f t="shared" si="0"/>
        <v>0</v>
      </c>
      <c r="L142" s="168">
        <v>0</v>
      </c>
      <c r="M142" s="168">
        <v>0</v>
      </c>
      <c r="N142" s="168">
        <v>0</v>
      </c>
      <c r="O142" s="168">
        <v>0</v>
      </c>
      <c r="P142" s="168">
        <v>0</v>
      </c>
      <c r="Q142" s="172">
        <v>0</v>
      </c>
      <c r="R142" s="172">
        <v>0</v>
      </c>
    </row>
    <row r="143" spans="1:18" s="88" customFormat="1" ht="31.5" customHeight="1" x14ac:dyDescent="0.25">
      <c r="A143" s="170" t="s">
        <v>139</v>
      </c>
      <c r="B143" s="170"/>
      <c r="C143" s="129" t="s">
        <v>140</v>
      </c>
      <c r="D143" s="26"/>
      <c r="E143" s="26"/>
      <c r="F143" s="26"/>
      <c r="G143" s="165">
        <f t="shared" si="1"/>
        <v>0</v>
      </c>
      <c r="H143" s="139"/>
      <c r="I143" s="139"/>
      <c r="J143" s="139"/>
      <c r="K143" s="133">
        <f>SUM(L143:P143)</f>
        <v>0</v>
      </c>
      <c r="L143" s="139"/>
      <c r="M143" s="139"/>
      <c r="N143" s="139"/>
      <c r="O143" s="139"/>
      <c r="P143" s="139"/>
      <c r="Q143" s="169"/>
      <c r="R143" s="169"/>
    </row>
    <row r="144" spans="1:18" s="88" customFormat="1" x14ac:dyDescent="0.25">
      <c r="A144" s="170" t="s">
        <v>141</v>
      </c>
      <c r="B144" s="170"/>
      <c r="C144" s="129" t="s">
        <v>142</v>
      </c>
      <c r="D144" s="26"/>
      <c r="E144" s="26"/>
      <c r="F144" s="26"/>
      <c r="G144" s="165">
        <f t="shared" si="1"/>
        <v>0</v>
      </c>
      <c r="H144" s="139"/>
      <c r="I144" s="139"/>
      <c r="J144" s="139"/>
      <c r="K144" s="133">
        <f t="shared" si="0"/>
        <v>0</v>
      </c>
      <c r="L144" s="139"/>
      <c r="M144" s="139"/>
      <c r="N144" s="139"/>
      <c r="O144" s="139"/>
      <c r="P144" s="139"/>
      <c r="Q144" s="169"/>
      <c r="R144" s="169"/>
    </row>
    <row r="145" spans="1:24" s="173" customFormat="1" ht="31.5" customHeight="1" x14ac:dyDescent="0.25">
      <c r="A145" s="162" t="s">
        <v>143</v>
      </c>
      <c r="B145" s="162"/>
      <c r="C145" s="122" t="s">
        <v>144</v>
      </c>
      <c r="D145" s="164" t="s">
        <v>131</v>
      </c>
      <c r="E145" s="164"/>
      <c r="F145" s="164"/>
      <c r="G145" s="165">
        <f t="shared" si="1"/>
        <v>338245.75</v>
      </c>
      <c r="H145" s="168">
        <v>282043.98</v>
      </c>
      <c r="I145" s="168"/>
      <c r="J145" s="168"/>
      <c r="K145" s="167">
        <f t="shared" si="0"/>
        <v>56201.77</v>
      </c>
      <c r="L145" s="168"/>
      <c r="M145" s="168"/>
      <c r="N145" s="168">
        <v>56201.77</v>
      </c>
      <c r="O145" s="168"/>
      <c r="P145" s="168"/>
      <c r="Q145" s="172"/>
      <c r="R145" s="172"/>
    </row>
    <row r="146" spans="1:24" s="173" customFormat="1" ht="31.5" customHeight="1" x14ac:dyDescent="0.25">
      <c r="A146" s="162" t="s">
        <v>145</v>
      </c>
      <c r="B146" s="162"/>
      <c r="C146" s="122" t="s">
        <v>146</v>
      </c>
      <c r="D146" s="164" t="s">
        <v>131</v>
      </c>
      <c r="E146" s="164"/>
      <c r="F146" s="164"/>
      <c r="G146" s="165">
        <v>0</v>
      </c>
      <c r="H146" s="168">
        <f>H112+H145-H132</f>
        <v>0</v>
      </c>
      <c r="I146" s="168">
        <f t="shared" ref="I146:R146" si="2">I112+I145-I132</f>
        <v>0</v>
      </c>
      <c r="J146" s="168">
        <f t="shared" si="2"/>
        <v>0</v>
      </c>
      <c r="K146" s="168">
        <f t="shared" si="2"/>
        <v>0</v>
      </c>
      <c r="L146" s="168">
        <f t="shared" si="2"/>
        <v>0</v>
      </c>
      <c r="M146" s="168">
        <f t="shared" si="2"/>
        <v>0</v>
      </c>
      <c r="N146" s="168">
        <f t="shared" si="2"/>
        <v>0</v>
      </c>
      <c r="O146" s="168">
        <f t="shared" si="2"/>
        <v>0</v>
      </c>
      <c r="P146" s="168">
        <f t="shared" si="2"/>
        <v>0</v>
      </c>
      <c r="Q146" s="168">
        <f t="shared" si="2"/>
        <v>0</v>
      </c>
      <c r="R146" s="168">
        <f t="shared" si="2"/>
        <v>0</v>
      </c>
    </row>
    <row r="147" spans="1:24" s="179" customFormat="1" ht="31.5" customHeight="1" x14ac:dyDescent="0.25">
      <c r="A147" s="146"/>
      <c r="B147" s="146"/>
      <c r="C147" s="178"/>
      <c r="D147" s="148"/>
      <c r="E147" s="148"/>
      <c r="F147" s="148"/>
      <c r="G147" s="148"/>
      <c r="H147" s="178"/>
      <c r="I147" s="178"/>
      <c r="J147" s="145"/>
      <c r="K147" s="145"/>
      <c r="L147" s="145"/>
    </row>
    <row r="148" spans="1:24" s="179" customFormat="1" x14ac:dyDescent="0.25">
      <c r="A148" s="146"/>
      <c r="B148" s="146"/>
      <c r="C148" s="178"/>
      <c r="D148" s="148"/>
      <c r="E148" s="148"/>
      <c r="F148" s="148"/>
      <c r="G148" s="148"/>
      <c r="H148" s="178"/>
      <c r="I148" s="178"/>
      <c r="J148" s="145"/>
      <c r="K148" s="145"/>
      <c r="L148" s="145"/>
    </row>
    <row r="149" spans="1:24" s="179" customFormat="1" x14ac:dyDescent="0.25">
      <c r="A149" s="146"/>
      <c r="B149" s="146"/>
      <c r="C149" s="178"/>
      <c r="D149" s="148"/>
      <c r="E149" s="148"/>
      <c r="F149" s="148"/>
      <c r="G149" s="148"/>
      <c r="H149" s="178"/>
      <c r="I149" s="178"/>
      <c r="J149" s="145"/>
      <c r="K149" s="145"/>
      <c r="L149" s="145"/>
    </row>
    <row r="150" spans="1:24" s="179" customFormat="1" x14ac:dyDescent="0.25">
      <c r="A150" s="146"/>
      <c r="B150" s="146"/>
      <c r="C150" s="178"/>
      <c r="D150" s="148"/>
      <c r="E150" s="148"/>
      <c r="F150" s="148"/>
      <c r="G150" s="148"/>
      <c r="H150" s="178"/>
      <c r="I150" s="178"/>
      <c r="J150" s="145"/>
      <c r="K150" s="145"/>
      <c r="L150" s="145"/>
    </row>
    <row r="151" spans="1:24" s="179" customFormat="1" x14ac:dyDescent="0.25">
      <c r="A151" s="146"/>
      <c r="B151" s="146"/>
      <c r="C151" s="178"/>
      <c r="D151" s="148"/>
      <c r="E151" s="148"/>
      <c r="F151" s="148"/>
      <c r="G151" s="148"/>
      <c r="H151" s="178"/>
      <c r="I151" s="178"/>
      <c r="J151" s="145"/>
      <c r="K151" s="145"/>
      <c r="L151" s="145"/>
    </row>
    <row r="152" spans="1:24" s="179" customFormat="1" x14ac:dyDescent="0.25">
      <c r="A152" s="146"/>
      <c r="B152" s="146"/>
      <c r="C152" s="178"/>
      <c r="D152" s="148"/>
      <c r="E152" s="148"/>
      <c r="F152" s="148"/>
      <c r="G152" s="148"/>
      <c r="H152" s="178"/>
      <c r="I152" s="178"/>
      <c r="J152" s="145"/>
      <c r="K152" s="145"/>
      <c r="L152" s="145"/>
    </row>
    <row r="153" spans="1:24" s="179" customFormat="1" x14ac:dyDescent="0.25">
      <c r="A153" s="146"/>
      <c r="B153" s="146"/>
      <c r="C153" s="178"/>
      <c r="D153" s="148"/>
      <c r="E153" s="148"/>
      <c r="F153" s="148"/>
      <c r="G153" s="148"/>
      <c r="H153" s="178"/>
      <c r="I153" s="178"/>
      <c r="J153" s="145"/>
      <c r="K153" s="145"/>
      <c r="L153" s="145"/>
    </row>
    <row r="154" spans="1:24" s="179" customFormat="1" x14ac:dyDescent="0.25">
      <c r="A154" s="146"/>
      <c r="B154" s="146"/>
      <c r="C154" s="178"/>
      <c r="D154" s="148"/>
      <c r="E154" s="148"/>
      <c r="F154" s="148"/>
      <c r="G154" s="148"/>
      <c r="H154" s="178"/>
      <c r="I154" s="178"/>
      <c r="J154" s="145"/>
      <c r="K154" s="145"/>
      <c r="L154" s="145"/>
    </row>
    <row r="155" spans="1:24" s="179" customFormat="1" x14ac:dyDescent="0.25">
      <c r="A155" s="146"/>
      <c r="B155" s="146"/>
      <c r="C155" s="178"/>
      <c r="D155" s="148"/>
      <c r="E155" s="148"/>
      <c r="F155" s="148"/>
      <c r="G155" s="148"/>
      <c r="H155" s="178"/>
      <c r="I155" s="178"/>
      <c r="J155" s="145"/>
      <c r="K155" s="145"/>
      <c r="L155" s="145"/>
    </row>
    <row r="156" spans="1:24" s="88" customFormat="1" ht="51" customHeight="1" x14ac:dyDescent="0.25">
      <c r="A156" s="180" t="s">
        <v>147</v>
      </c>
      <c r="B156" s="180"/>
      <c r="C156" s="180"/>
      <c r="D156" s="180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</row>
    <row r="157" spans="1:24" s="88" customFormat="1" x14ac:dyDescent="0.25">
      <c r="A157" s="181"/>
      <c r="B157" s="181"/>
      <c r="C157" s="182"/>
      <c r="D157" s="183"/>
      <c r="E157" s="183"/>
      <c r="F157" s="184"/>
      <c r="G157" s="185"/>
      <c r="H157" s="182"/>
      <c r="I157" s="182"/>
      <c r="J157" s="186"/>
      <c r="K157" s="186"/>
      <c r="L157" s="186"/>
    </row>
    <row r="158" spans="1:24" s="88" customFormat="1" ht="31.5" customHeight="1" x14ac:dyDescent="0.25">
      <c r="A158" s="187" t="s">
        <v>48</v>
      </c>
      <c r="B158" s="187"/>
      <c r="C158" s="107" t="s">
        <v>86</v>
      </c>
      <c r="D158" s="107" t="s">
        <v>148</v>
      </c>
      <c r="E158" s="107"/>
      <c r="F158" s="107"/>
      <c r="G158" s="109" t="s">
        <v>149</v>
      </c>
      <c r="H158" s="109"/>
      <c r="I158" s="109"/>
      <c r="J158" s="109"/>
      <c r="K158" s="109"/>
      <c r="L158" s="109"/>
      <c r="M158" s="109"/>
      <c r="N158" s="109"/>
      <c r="O158" s="109"/>
      <c r="P158" s="188"/>
      <c r="Q158" s="188"/>
    </row>
    <row r="159" spans="1:24" s="88" customFormat="1" ht="31.5" customHeight="1" x14ac:dyDescent="0.25">
      <c r="A159" s="187"/>
      <c r="B159" s="187"/>
      <c r="C159" s="107"/>
      <c r="D159" s="107"/>
      <c r="E159" s="107"/>
      <c r="F159" s="107"/>
      <c r="G159" s="109" t="s">
        <v>150</v>
      </c>
      <c r="H159" s="109"/>
      <c r="I159" s="109"/>
      <c r="J159" s="109" t="s">
        <v>151</v>
      </c>
      <c r="K159" s="109"/>
      <c r="L159" s="109"/>
      <c r="M159" s="109"/>
      <c r="N159" s="109"/>
      <c r="O159" s="109"/>
      <c r="P159" s="188"/>
      <c r="Q159" s="188"/>
      <c r="T159" s="189"/>
      <c r="U159" s="189"/>
      <c r="W159" s="189"/>
      <c r="X159" s="189"/>
    </row>
    <row r="160" spans="1:24" s="88" customFormat="1" ht="31.5" customHeight="1" x14ac:dyDescent="0.25">
      <c r="A160" s="187"/>
      <c r="B160" s="187"/>
      <c r="C160" s="107"/>
      <c r="D160" s="107"/>
      <c r="E160" s="107"/>
      <c r="F160" s="107"/>
      <c r="G160" s="109"/>
      <c r="H160" s="109"/>
      <c r="I160" s="109"/>
      <c r="J160" s="109" t="s">
        <v>152</v>
      </c>
      <c r="K160" s="109"/>
      <c r="L160" s="109"/>
      <c r="M160" s="107" t="s">
        <v>153</v>
      </c>
      <c r="N160" s="107"/>
      <c r="O160" s="107"/>
      <c r="P160" s="188"/>
      <c r="Q160" s="188"/>
      <c r="T160" s="189"/>
      <c r="U160" s="189"/>
      <c r="W160" s="189"/>
      <c r="X160" s="189"/>
    </row>
    <row r="161" spans="1:17" s="88" customFormat="1" ht="82.5" customHeight="1" x14ac:dyDescent="0.25">
      <c r="A161" s="187"/>
      <c r="B161" s="187"/>
      <c r="C161" s="107"/>
      <c r="D161" s="107"/>
      <c r="E161" s="107"/>
      <c r="F161" s="107"/>
      <c r="G161" s="109"/>
      <c r="H161" s="109"/>
      <c r="I161" s="109"/>
      <c r="J161" s="109"/>
      <c r="K161" s="109"/>
      <c r="L161" s="109"/>
      <c r="M161" s="107"/>
      <c r="N161" s="107"/>
      <c r="O161" s="107"/>
      <c r="P161" s="188"/>
      <c r="Q161" s="188"/>
    </row>
    <row r="162" spans="1:17" s="88" customFormat="1" ht="110.25" x14ac:dyDescent="0.25">
      <c r="A162" s="187"/>
      <c r="B162" s="187"/>
      <c r="C162" s="107"/>
      <c r="D162" s="107"/>
      <c r="E162" s="107"/>
      <c r="F162" s="107"/>
      <c r="G162" s="61" t="s">
        <v>154</v>
      </c>
      <c r="H162" s="61" t="s">
        <v>155</v>
      </c>
      <c r="I162" s="61" t="s">
        <v>156</v>
      </c>
      <c r="J162" s="61" t="s">
        <v>154</v>
      </c>
      <c r="K162" s="61" t="s">
        <v>155</v>
      </c>
      <c r="L162" s="61" t="s">
        <v>156</v>
      </c>
      <c r="M162" s="61" t="s">
        <v>154</v>
      </c>
      <c r="N162" s="61" t="s">
        <v>155</v>
      </c>
      <c r="O162" s="61" t="s">
        <v>156</v>
      </c>
      <c r="P162" s="190"/>
      <c r="Q162" s="190"/>
    </row>
    <row r="163" spans="1:17" s="88" customFormat="1" x14ac:dyDescent="0.25">
      <c r="A163" s="117">
        <v>1</v>
      </c>
      <c r="B163" s="117"/>
      <c r="C163" s="116">
        <v>2</v>
      </c>
      <c r="D163" s="118">
        <v>3</v>
      </c>
      <c r="E163" s="119"/>
      <c r="F163" s="107"/>
      <c r="G163" s="116">
        <v>4</v>
      </c>
      <c r="H163" s="116">
        <v>5</v>
      </c>
      <c r="I163" s="116">
        <v>6</v>
      </c>
      <c r="J163" s="116">
        <v>7</v>
      </c>
      <c r="K163" s="115">
        <v>8</v>
      </c>
      <c r="L163" s="115">
        <v>9</v>
      </c>
      <c r="M163" s="61">
        <v>10</v>
      </c>
      <c r="N163" s="61">
        <v>11</v>
      </c>
      <c r="O163" s="61">
        <v>12</v>
      </c>
      <c r="P163" s="149"/>
      <c r="Q163" s="149"/>
    </row>
    <row r="164" spans="1:17" s="88" customFormat="1" ht="31.5" customHeight="1" x14ac:dyDescent="0.25">
      <c r="A164" s="170" t="s">
        <v>157</v>
      </c>
      <c r="B164" s="170"/>
      <c r="C164" s="129" t="s">
        <v>158</v>
      </c>
      <c r="D164" s="130" t="s">
        <v>131</v>
      </c>
      <c r="E164" s="191"/>
      <c r="F164" s="26"/>
      <c r="G164" s="192">
        <f>SUM(G165:G166)</f>
        <v>4806432.0000000028</v>
      </c>
      <c r="H164" s="192">
        <f t="shared" ref="H164:O164" si="3">SUM(H165:H166)</f>
        <v>4815943.1100000003</v>
      </c>
      <c r="I164" s="192">
        <f t="shared" si="3"/>
        <v>4115243.11</v>
      </c>
      <c r="J164" s="192">
        <f t="shared" si="3"/>
        <v>4806432.0000000028</v>
      </c>
      <c r="K164" s="192">
        <f t="shared" si="3"/>
        <v>4815943.1100000003</v>
      </c>
      <c r="L164" s="192">
        <f t="shared" si="3"/>
        <v>4115243.11</v>
      </c>
      <c r="M164" s="192">
        <f t="shared" si="3"/>
        <v>0</v>
      </c>
      <c r="N164" s="192">
        <f t="shared" si="3"/>
        <v>0</v>
      </c>
      <c r="O164" s="192">
        <f t="shared" si="3"/>
        <v>0</v>
      </c>
      <c r="P164" s="143"/>
      <c r="Q164" s="149"/>
    </row>
    <row r="165" spans="1:17" s="88" customFormat="1" ht="48.75" customHeight="1" x14ac:dyDescent="0.25">
      <c r="A165" s="170" t="s">
        <v>159</v>
      </c>
      <c r="B165" s="170"/>
      <c r="C165" s="129" t="s">
        <v>160</v>
      </c>
      <c r="D165" s="130" t="s">
        <v>131</v>
      </c>
      <c r="E165" s="191"/>
      <c r="F165" s="26"/>
      <c r="G165" s="141">
        <f t="shared" ref="G165:I166" si="4">J165+M165</f>
        <v>1184600</v>
      </c>
      <c r="H165" s="141">
        <f t="shared" si="4"/>
        <v>1184600</v>
      </c>
      <c r="I165" s="141">
        <f t="shared" si="4"/>
        <v>1184600</v>
      </c>
      <c r="J165" s="141">
        <v>1184600</v>
      </c>
      <c r="K165" s="141">
        <v>1184600</v>
      </c>
      <c r="L165" s="141">
        <v>1184600</v>
      </c>
      <c r="M165" s="141"/>
      <c r="N165" s="141"/>
      <c r="O165" s="141"/>
      <c r="P165" s="186"/>
    </row>
    <row r="166" spans="1:17" s="88" customFormat="1" ht="31.5" customHeight="1" x14ac:dyDescent="0.25">
      <c r="A166" s="170" t="s">
        <v>161</v>
      </c>
      <c r="B166" s="170"/>
      <c r="C166" s="129" t="s">
        <v>162</v>
      </c>
      <c r="D166" s="130"/>
      <c r="E166" s="191"/>
      <c r="F166" s="26"/>
      <c r="G166" s="141">
        <f t="shared" si="4"/>
        <v>3621832.0000000028</v>
      </c>
      <c r="H166" s="141">
        <f t="shared" si="4"/>
        <v>3631343.1100000003</v>
      </c>
      <c r="I166" s="141">
        <f t="shared" si="4"/>
        <v>2930643.11</v>
      </c>
      <c r="J166" s="141">
        <f>G138-J165</f>
        <v>3621832.0000000028</v>
      </c>
      <c r="K166" s="141">
        <f>Q138-K165</f>
        <v>3631343.1100000003</v>
      </c>
      <c r="L166" s="141">
        <f>R138-L165</f>
        <v>2930643.11</v>
      </c>
      <c r="M166" s="141"/>
      <c r="N166" s="141"/>
      <c r="O166" s="141"/>
      <c r="P166" s="186"/>
    </row>
    <row r="167" spans="1:17" s="88" customFormat="1" ht="31.5" customHeight="1" x14ac:dyDescent="0.25">
      <c r="A167" s="193"/>
      <c r="B167" s="193"/>
      <c r="C167" s="182"/>
      <c r="D167" s="185"/>
      <c r="E167" s="185"/>
      <c r="F167" s="185"/>
      <c r="G167" s="185"/>
      <c r="H167" s="185"/>
      <c r="I167" s="185"/>
      <c r="J167" s="185"/>
      <c r="K167" s="194"/>
      <c r="L167" s="194"/>
    </row>
    <row r="168" spans="1:17" s="88" customFormat="1" ht="24" customHeight="1" x14ac:dyDescent="0.25">
      <c r="A168" s="180" t="s">
        <v>163</v>
      </c>
      <c r="B168" s="180"/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95"/>
    </row>
    <row r="169" spans="1:17" s="88" customFormat="1" ht="15" customHeight="1" x14ac:dyDescent="0.25">
      <c r="A169" s="195"/>
      <c r="B169" s="195"/>
      <c r="C169" s="195"/>
      <c r="D169" s="195"/>
      <c r="E169" s="195"/>
      <c r="F169" s="195"/>
      <c r="G169" s="195"/>
      <c r="H169" s="195"/>
      <c r="I169" s="195"/>
      <c r="J169" s="195"/>
      <c r="K169" s="195"/>
      <c r="L169" s="195"/>
      <c r="M169" s="195"/>
      <c r="N169" s="195"/>
      <c r="O169" s="195"/>
      <c r="P169" s="195"/>
    </row>
    <row r="170" spans="1:17" s="198" customFormat="1" ht="31.5" customHeight="1" x14ac:dyDescent="0.25">
      <c r="A170" s="117" t="s">
        <v>164</v>
      </c>
      <c r="B170" s="117"/>
      <c r="C170" s="117"/>
      <c r="D170" s="117"/>
      <c r="E170" s="117"/>
      <c r="F170" s="117"/>
      <c r="G170" s="117"/>
      <c r="H170" s="117"/>
      <c r="I170" s="117"/>
      <c r="J170" s="196" t="s">
        <v>86</v>
      </c>
      <c r="K170" s="197" t="s">
        <v>165</v>
      </c>
      <c r="L170" s="197"/>
    </row>
    <row r="171" spans="1:17" s="88" customFormat="1" x14ac:dyDescent="0.25">
      <c r="A171" s="199">
        <v>1</v>
      </c>
      <c r="B171" s="199"/>
      <c r="C171" s="199"/>
      <c r="D171" s="199"/>
      <c r="E171" s="199"/>
      <c r="F171" s="199"/>
      <c r="G171" s="199"/>
      <c r="H171" s="199"/>
      <c r="I171" s="199"/>
      <c r="J171" s="200" t="s">
        <v>166</v>
      </c>
      <c r="K171" s="27">
        <v>3</v>
      </c>
      <c r="L171" s="27"/>
    </row>
    <row r="172" spans="1:17" s="88" customFormat="1" x14ac:dyDescent="0.25">
      <c r="A172" s="170" t="s">
        <v>143</v>
      </c>
      <c r="B172" s="170"/>
      <c r="C172" s="170"/>
      <c r="D172" s="170"/>
      <c r="E172" s="170"/>
      <c r="F172" s="170"/>
      <c r="G172" s="170"/>
      <c r="H172" s="170"/>
      <c r="I172" s="170"/>
      <c r="J172" s="200" t="s">
        <v>167</v>
      </c>
      <c r="K172" s="201"/>
      <c r="L172" s="201"/>
    </row>
    <row r="173" spans="1:17" s="88" customFormat="1" x14ac:dyDescent="0.25">
      <c r="A173" s="170" t="s">
        <v>168</v>
      </c>
      <c r="B173" s="170"/>
      <c r="C173" s="170"/>
      <c r="D173" s="170"/>
      <c r="E173" s="170"/>
      <c r="F173" s="170"/>
      <c r="G173" s="170"/>
      <c r="H173" s="170"/>
      <c r="I173" s="170"/>
      <c r="J173" s="200" t="s">
        <v>169</v>
      </c>
      <c r="K173" s="201"/>
      <c r="L173" s="201"/>
    </row>
    <row r="174" spans="1:17" s="88" customFormat="1" x14ac:dyDescent="0.25">
      <c r="A174" s="170" t="s">
        <v>170</v>
      </c>
      <c r="B174" s="170"/>
      <c r="C174" s="170"/>
      <c r="D174" s="170"/>
      <c r="E174" s="170"/>
      <c r="F174" s="170"/>
      <c r="G174" s="170"/>
      <c r="H174" s="170"/>
      <c r="I174" s="170"/>
      <c r="J174" s="200" t="s">
        <v>171</v>
      </c>
      <c r="K174" s="201"/>
      <c r="L174" s="201"/>
    </row>
    <row r="175" spans="1:17" s="88" customFormat="1" x14ac:dyDescent="0.25">
      <c r="A175" s="170" t="s">
        <v>172</v>
      </c>
      <c r="B175" s="170"/>
      <c r="C175" s="170"/>
      <c r="D175" s="170"/>
      <c r="E175" s="170"/>
      <c r="F175" s="170"/>
      <c r="G175" s="170"/>
      <c r="H175" s="170"/>
      <c r="I175" s="170"/>
      <c r="J175" s="200" t="s">
        <v>173</v>
      </c>
      <c r="K175" s="201"/>
      <c r="L175" s="201"/>
    </row>
    <row r="176" spans="1:17" s="88" customFormat="1" x14ac:dyDescent="0.25">
      <c r="A176" s="170"/>
      <c r="B176" s="170"/>
      <c r="C176" s="170"/>
      <c r="D176" s="170"/>
      <c r="E176" s="170"/>
      <c r="F176" s="170"/>
      <c r="G176" s="170"/>
      <c r="H176" s="170"/>
      <c r="I176" s="170"/>
      <c r="J176" s="200" t="s">
        <v>174</v>
      </c>
      <c r="K176" s="201"/>
      <c r="L176" s="201"/>
    </row>
    <row r="177" spans="1:16" s="88" customFormat="1" x14ac:dyDescent="0.25">
      <c r="A177" s="170" t="s">
        <v>175</v>
      </c>
      <c r="B177" s="170"/>
      <c r="C177" s="170"/>
      <c r="D177" s="170"/>
      <c r="E177" s="170"/>
      <c r="F177" s="170"/>
      <c r="G177" s="170"/>
      <c r="H177" s="170"/>
      <c r="I177" s="170"/>
      <c r="J177" s="200" t="s">
        <v>176</v>
      </c>
      <c r="K177" s="201"/>
      <c r="L177" s="201"/>
    </row>
    <row r="178" spans="1:16" s="88" customFormat="1" x14ac:dyDescent="0.25">
      <c r="A178" s="170" t="s">
        <v>172</v>
      </c>
      <c r="B178" s="170"/>
      <c r="C178" s="170"/>
      <c r="D178" s="170"/>
      <c r="E178" s="170"/>
      <c r="F178" s="170"/>
      <c r="G178" s="170"/>
      <c r="H178" s="170"/>
      <c r="I178" s="170"/>
      <c r="J178" s="200" t="s">
        <v>177</v>
      </c>
      <c r="K178" s="201"/>
      <c r="L178" s="201"/>
    </row>
    <row r="179" spans="1:16" s="88" customFormat="1" x14ac:dyDescent="0.25">
      <c r="A179" s="170"/>
      <c r="B179" s="170"/>
      <c r="C179" s="170"/>
      <c r="D179" s="170"/>
      <c r="E179" s="170"/>
      <c r="F179" s="170"/>
      <c r="G179" s="170"/>
      <c r="H179" s="170"/>
      <c r="I179" s="170"/>
      <c r="J179" s="200" t="s">
        <v>178</v>
      </c>
      <c r="K179" s="201"/>
      <c r="L179" s="201"/>
    </row>
    <row r="180" spans="1:16" s="88" customFormat="1" ht="31.5" customHeight="1" x14ac:dyDescent="0.25">
      <c r="A180" s="193"/>
      <c r="B180" s="193"/>
      <c r="C180" s="182"/>
      <c r="D180" s="185"/>
      <c r="E180" s="185"/>
      <c r="F180" s="185"/>
      <c r="G180" s="185"/>
      <c r="H180" s="185"/>
      <c r="I180" s="185"/>
      <c r="J180" s="185"/>
      <c r="K180" s="194"/>
      <c r="L180" s="194"/>
    </row>
    <row r="181" spans="1:16" s="88" customFormat="1" ht="31.5" customHeight="1" x14ac:dyDescent="0.25">
      <c r="A181" s="193"/>
      <c r="B181" s="193"/>
      <c r="C181" s="182"/>
      <c r="D181" s="185"/>
      <c r="E181" s="185"/>
      <c r="F181" s="185"/>
      <c r="G181" s="185"/>
      <c r="H181" s="185"/>
      <c r="I181" s="185"/>
      <c r="J181" s="185"/>
      <c r="K181" s="194"/>
      <c r="L181" s="194"/>
    </row>
    <row r="182" spans="1:16" s="88" customFormat="1" ht="17.25" customHeight="1" x14ac:dyDescent="0.25">
      <c r="A182" s="180" t="s">
        <v>179</v>
      </c>
      <c r="B182" s="180"/>
      <c r="C182" s="180"/>
      <c r="D182" s="180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95"/>
    </row>
    <row r="183" spans="1:16" s="88" customFormat="1" x14ac:dyDescent="0.25">
      <c r="A183" s="193"/>
      <c r="B183" s="193"/>
      <c r="C183" s="182"/>
      <c r="D183" s="185"/>
      <c r="E183" s="185"/>
      <c r="F183" s="185"/>
      <c r="G183" s="185"/>
      <c r="H183" s="185"/>
      <c r="I183" s="185"/>
      <c r="J183" s="185"/>
      <c r="K183" s="194"/>
      <c r="L183" s="194"/>
    </row>
    <row r="184" spans="1:16" s="198" customFormat="1" ht="32.25" customHeight="1" x14ac:dyDescent="0.25">
      <c r="A184" s="117" t="s">
        <v>164</v>
      </c>
      <c r="B184" s="117"/>
      <c r="C184" s="117"/>
      <c r="D184" s="117"/>
      <c r="E184" s="117"/>
      <c r="F184" s="117"/>
      <c r="G184" s="117"/>
      <c r="H184" s="117"/>
      <c r="I184" s="117"/>
      <c r="J184" s="196" t="s">
        <v>86</v>
      </c>
      <c r="K184" s="197" t="s">
        <v>165</v>
      </c>
      <c r="L184" s="197"/>
    </row>
    <row r="185" spans="1:16" s="88" customFormat="1" x14ac:dyDescent="0.25">
      <c r="A185" s="199">
        <v>1</v>
      </c>
      <c r="B185" s="199"/>
      <c r="C185" s="199"/>
      <c r="D185" s="199"/>
      <c r="E185" s="199"/>
      <c r="F185" s="199"/>
      <c r="G185" s="199"/>
      <c r="H185" s="199"/>
      <c r="I185" s="199"/>
      <c r="J185" s="200" t="s">
        <v>166</v>
      </c>
      <c r="K185" s="27">
        <v>3</v>
      </c>
      <c r="L185" s="27"/>
    </row>
    <row r="186" spans="1:16" s="88" customFormat="1" x14ac:dyDescent="0.25">
      <c r="A186" s="170" t="s">
        <v>180</v>
      </c>
      <c r="B186" s="170"/>
      <c r="C186" s="170"/>
      <c r="D186" s="170"/>
      <c r="E186" s="170"/>
      <c r="F186" s="170"/>
      <c r="G186" s="170"/>
      <c r="H186" s="170"/>
      <c r="I186" s="170"/>
      <c r="J186" s="200" t="s">
        <v>167</v>
      </c>
      <c r="K186" s="201"/>
      <c r="L186" s="201"/>
    </row>
    <row r="187" spans="1:16" s="88" customFormat="1" ht="15.75" customHeight="1" x14ac:dyDescent="0.25">
      <c r="A187" s="170" t="s">
        <v>181</v>
      </c>
      <c r="B187" s="170"/>
      <c r="C187" s="170"/>
      <c r="D187" s="170"/>
      <c r="E187" s="170"/>
      <c r="F187" s="170"/>
      <c r="G187" s="170"/>
      <c r="H187" s="170"/>
      <c r="I187" s="170"/>
      <c r="J187" s="200" t="s">
        <v>169</v>
      </c>
      <c r="K187" s="201"/>
      <c r="L187" s="201"/>
    </row>
    <row r="188" spans="1:16" s="88" customFormat="1" x14ac:dyDescent="0.25">
      <c r="A188" s="170" t="s">
        <v>170</v>
      </c>
      <c r="B188" s="170"/>
      <c r="C188" s="170"/>
      <c r="D188" s="170"/>
      <c r="E188" s="170"/>
      <c r="F188" s="170"/>
      <c r="G188" s="170"/>
      <c r="H188" s="170"/>
      <c r="I188" s="170"/>
      <c r="J188" s="200" t="s">
        <v>171</v>
      </c>
      <c r="K188" s="201"/>
      <c r="L188" s="201"/>
    </row>
    <row r="189" spans="1:16" s="88" customFormat="1" x14ac:dyDescent="0.25">
      <c r="A189" s="170" t="s">
        <v>172</v>
      </c>
      <c r="B189" s="170"/>
      <c r="C189" s="170"/>
      <c r="D189" s="170"/>
      <c r="E189" s="170"/>
      <c r="F189" s="170"/>
      <c r="G189" s="170"/>
      <c r="H189" s="170"/>
      <c r="I189" s="170"/>
      <c r="J189" s="200" t="s">
        <v>173</v>
      </c>
      <c r="K189" s="201"/>
      <c r="L189" s="201"/>
    </row>
    <row r="190" spans="1:16" s="88" customFormat="1" x14ac:dyDescent="0.25">
      <c r="A190" s="170"/>
      <c r="B190" s="170"/>
      <c r="C190" s="170"/>
      <c r="D190" s="170"/>
      <c r="E190" s="170"/>
      <c r="F190" s="170"/>
      <c r="G190" s="170"/>
      <c r="H190" s="170"/>
      <c r="I190" s="170"/>
      <c r="J190" s="200" t="s">
        <v>174</v>
      </c>
      <c r="K190" s="201"/>
      <c r="L190" s="201"/>
    </row>
    <row r="191" spans="1:16" s="88" customFormat="1" x14ac:dyDescent="0.25">
      <c r="A191" s="170" t="s">
        <v>175</v>
      </c>
      <c r="B191" s="170"/>
      <c r="C191" s="170"/>
      <c r="D191" s="170"/>
      <c r="E191" s="170"/>
      <c r="F191" s="170"/>
      <c r="G191" s="170"/>
      <c r="H191" s="170"/>
      <c r="I191" s="170"/>
      <c r="J191" s="200" t="s">
        <v>176</v>
      </c>
      <c r="K191" s="201"/>
      <c r="L191" s="201"/>
    </row>
    <row r="192" spans="1:16" s="88" customFormat="1" x14ac:dyDescent="0.25">
      <c r="A192" s="170" t="s">
        <v>172</v>
      </c>
      <c r="B192" s="170"/>
      <c r="C192" s="170"/>
      <c r="D192" s="170"/>
      <c r="E192" s="170"/>
      <c r="F192" s="170"/>
      <c r="G192" s="170"/>
      <c r="H192" s="170"/>
      <c r="I192" s="170"/>
      <c r="J192" s="200" t="s">
        <v>177</v>
      </c>
      <c r="K192" s="201"/>
      <c r="L192" s="201"/>
    </row>
    <row r="193" spans="1:12" s="88" customFormat="1" x14ac:dyDescent="0.25">
      <c r="A193" s="170"/>
      <c r="B193" s="170"/>
      <c r="C193" s="170"/>
      <c r="D193" s="170"/>
      <c r="E193" s="170"/>
      <c r="F193" s="170"/>
      <c r="G193" s="170"/>
      <c r="H193" s="170"/>
      <c r="I193" s="170"/>
      <c r="J193" s="200" t="s">
        <v>178</v>
      </c>
      <c r="K193" s="201"/>
      <c r="L193" s="201"/>
    </row>
    <row r="194" spans="1:12" s="88" customFormat="1" x14ac:dyDescent="0.25">
      <c r="A194" s="193"/>
      <c r="B194" s="193"/>
      <c r="C194" s="182"/>
      <c r="D194" s="185"/>
      <c r="E194" s="185"/>
      <c r="F194" s="185"/>
      <c r="G194" s="185"/>
      <c r="H194" s="185"/>
      <c r="I194" s="185"/>
      <c r="J194" s="185"/>
      <c r="K194" s="194"/>
      <c r="L194" s="194"/>
    </row>
    <row r="195" spans="1:12" s="88" customFormat="1" ht="31.5" customHeight="1" x14ac:dyDescent="0.25">
      <c r="A195" s="193"/>
      <c r="B195" s="193"/>
      <c r="C195" s="182"/>
      <c r="D195" s="185"/>
      <c r="E195" s="185"/>
      <c r="F195" s="185"/>
      <c r="G195" s="185"/>
      <c r="H195" s="185"/>
      <c r="I195" s="185"/>
      <c r="J195" s="185"/>
      <c r="K195" s="194"/>
      <c r="L195" s="194"/>
    </row>
    <row r="196" spans="1:12" ht="15.75" customHeight="1" x14ac:dyDescent="0.25">
      <c r="A196" s="3" t="s">
        <v>182</v>
      </c>
      <c r="B196" s="3"/>
      <c r="C196" s="3"/>
      <c r="D196" s="202"/>
      <c r="E196" s="202"/>
      <c r="F196" s="202"/>
      <c r="G196" s="202"/>
      <c r="H196" s="203"/>
      <c r="I196" s="15"/>
      <c r="J196" s="204" t="s">
        <v>183</v>
      </c>
      <c r="K196" s="204"/>
    </row>
    <row r="197" spans="1:12" ht="15.75" customHeight="1" x14ac:dyDescent="0.25">
      <c r="A197" s="205"/>
      <c r="B197" s="206" t="s">
        <v>184</v>
      </c>
      <c r="C197" s="202"/>
      <c r="D197" s="202"/>
      <c r="E197" s="202"/>
      <c r="F197" s="202"/>
      <c r="G197" s="202"/>
      <c r="H197" s="207"/>
      <c r="I197" s="184"/>
      <c r="J197" s="208" t="s">
        <v>185</v>
      </c>
      <c r="K197" s="208"/>
    </row>
    <row r="198" spans="1:12" ht="15.75" customHeight="1" x14ac:dyDescent="0.25">
      <c r="A198" s="3" t="s">
        <v>186</v>
      </c>
      <c r="B198" s="3"/>
      <c r="C198" s="3"/>
      <c r="D198" s="202"/>
      <c r="E198" s="202"/>
      <c r="F198" s="202"/>
      <c r="G198" s="202"/>
      <c r="H198" s="203"/>
      <c r="I198" s="15"/>
      <c r="J198" s="204" t="s">
        <v>187</v>
      </c>
      <c r="K198" s="204"/>
    </row>
    <row r="199" spans="1:12" ht="15.75" customHeight="1" x14ac:dyDescent="0.25">
      <c r="A199" s="205"/>
      <c r="B199" s="205"/>
      <c r="C199" s="202"/>
      <c r="D199" s="202"/>
      <c r="E199" s="202"/>
      <c r="F199" s="202"/>
      <c r="G199" s="202"/>
      <c r="H199" s="207"/>
      <c r="I199" s="184"/>
      <c r="J199" s="208" t="s">
        <v>185</v>
      </c>
      <c r="K199" s="208"/>
    </row>
    <row r="200" spans="1:12" ht="15.75" customHeight="1" x14ac:dyDescent="0.25">
      <c r="A200" s="3" t="s">
        <v>188</v>
      </c>
      <c r="B200" s="3"/>
      <c r="C200" s="3"/>
      <c r="D200" s="183" t="s">
        <v>189</v>
      </c>
      <c r="E200" s="183"/>
      <c r="F200" s="183"/>
      <c r="G200" s="183"/>
      <c r="H200" s="185"/>
      <c r="I200" s="204" t="s">
        <v>187</v>
      </c>
      <c r="J200" s="204"/>
      <c r="K200" s="209"/>
    </row>
    <row r="201" spans="1:12" ht="24.6" customHeight="1" x14ac:dyDescent="0.25">
      <c r="A201" s="205"/>
      <c r="B201" s="205"/>
      <c r="C201" s="202"/>
      <c r="D201" s="207" t="s">
        <v>190</v>
      </c>
      <c r="E201" s="207"/>
      <c r="F201" s="184"/>
      <c r="G201" s="184" t="s">
        <v>191</v>
      </c>
      <c r="H201" s="184"/>
      <c r="I201" s="210" t="s">
        <v>185</v>
      </c>
      <c r="J201" s="210"/>
      <c r="K201" s="211" t="s">
        <v>192</v>
      </c>
    </row>
    <row r="202" spans="1:12" x14ac:dyDescent="0.25">
      <c r="A202" s="205"/>
      <c r="B202" s="205"/>
      <c r="C202" s="202"/>
      <c r="D202" s="202"/>
      <c r="E202" s="202"/>
      <c r="F202" s="202"/>
      <c r="G202" s="202"/>
      <c r="H202" s="202"/>
    </row>
    <row r="203" spans="1:12" x14ac:dyDescent="0.25">
      <c r="A203" s="205"/>
      <c r="B203" s="205"/>
      <c r="C203" s="202"/>
      <c r="D203" s="202"/>
      <c r="E203" s="202"/>
      <c r="F203" s="202"/>
      <c r="G203" s="202"/>
      <c r="H203" s="202"/>
    </row>
    <row r="204" spans="1:12" x14ac:dyDescent="0.25">
      <c r="A204" s="205"/>
      <c r="B204" s="205"/>
      <c r="C204" s="202"/>
      <c r="D204" s="202"/>
      <c r="E204" s="202"/>
      <c r="F204" s="202"/>
      <c r="G204" s="202"/>
      <c r="H204" s="202"/>
    </row>
    <row r="205" spans="1:12" x14ac:dyDescent="0.25">
      <c r="A205" s="205"/>
      <c r="B205" s="205"/>
      <c r="C205" s="202"/>
      <c r="D205" s="202"/>
      <c r="E205" s="202"/>
      <c r="F205" s="202"/>
      <c r="G205" s="202"/>
      <c r="H205" s="202"/>
    </row>
    <row r="206" spans="1:12" x14ac:dyDescent="0.25">
      <c r="A206" s="205"/>
      <c r="B206" s="205"/>
      <c r="C206" s="202"/>
      <c r="D206" s="202"/>
      <c r="E206" s="202"/>
      <c r="F206" s="202"/>
      <c r="G206" s="202"/>
      <c r="H206" s="202"/>
    </row>
    <row r="207" spans="1:12" x14ac:dyDescent="0.25">
      <c r="A207" s="205"/>
      <c r="B207" s="205"/>
      <c r="C207" s="202"/>
      <c r="D207" s="202"/>
      <c r="E207" s="202"/>
      <c r="F207" s="202"/>
      <c r="G207" s="202"/>
      <c r="H207" s="202"/>
    </row>
    <row r="208" spans="1:12" x14ac:dyDescent="0.25">
      <c r="A208" s="205"/>
      <c r="B208" s="205"/>
      <c r="C208" s="202"/>
      <c r="D208" s="202"/>
      <c r="E208" s="202"/>
      <c r="F208" s="202"/>
      <c r="G208" s="202"/>
      <c r="H208" s="202"/>
    </row>
    <row r="209" spans="1:12" x14ac:dyDescent="0.25">
      <c r="A209" s="205"/>
      <c r="B209" s="205"/>
      <c r="C209" s="202"/>
      <c r="D209" s="202"/>
      <c r="E209" s="202"/>
      <c r="F209" s="202"/>
      <c r="G209" s="202"/>
      <c r="H209" s="202"/>
    </row>
    <row r="210" spans="1:12" x14ac:dyDescent="0.25">
      <c r="A210" s="205"/>
      <c r="B210" s="205"/>
      <c r="C210" s="202"/>
      <c r="D210" s="202"/>
      <c r="E210" s="202"/>
      <c r="F210" s="202"/>
      <c r="G210" s="202"/>
      <c r="H210" s="202"/>
    </row>
    <row r="211" spans="1:12" x14ac:dyDescent="0.25">
      <c r="A211" s="205"/>
      <c r="B211" s="205"/>
      <c r="C211" s="202"/>
      <c r="D211" s="202"/>
      <c r="E211" s="202"/>
      <c r="F211" s="202"/>
      <c r="G211" s="202"/>
      <c r="H211" s="202"/>
    </row>
    <row r="212" spans="1:12" x14ac:dyDescent="0.25">
      <c r="A212" s="205"/>
      <c r="B212" s="205"/>
      <c r="C212" s="202"/>
      <c r="D212" s="202"/>
      <c r="E212" s="202"/>
      <c r="F212" s="202"/>
      <c r="G212" s="202"/>
      <c r="H212" s="202"/>
    </row>
    <row r="213" spans="1:12" s="7" customFormat="1" x14ac:dyDescent="0.25">
      <c r="A213" s="205"/>
      <c r="B213" s="205"/>
      <c r="C213" s="202"/>
      <c r="D213" s="202"/>
      <c r="E213" s="202"/>
      <c r="F213" s="202"/>
      <c r="G213" s="202"/>
      <c r="H213" s="202"/>
      <c r="L213" s="2"/>
    </row>
    <row r="214" spans="1:12" s="7" customFormat="1" x14ac:dyDescent="0.25">
      <c r="A214" s="205"/>
      <c r="B214" s="205"/>
      <c r="C214" s="202"/>
      <c r="D214" s="202"/>
      <c r="E214" s="202"/>
      <c r="F214" s="202"/>
      <c r="G214" s="202"/>
      <c r="H214" s="202"/>
      <c r="L214" s="2"/>
    </row>
    <row r="215" spans="1:12" s="7" customFormat="1" x14ac:dyDescent="0.25">
      <c r="A215" s="205"/>
      <c r="B215" s="205"/>
      <c r="C215" s="202"/>
      <c r="D215" s="202"/>
      <c r="E215" s="202"/>
      <c r="F215" s="202"/>
      <c r="G215" s="202"/>
      <c r="H215" s="202"/>
      <c r="L215" s="2"/>
    </row>
    <row r="216" spans="1:12" s="7" customFormat="1" x14ac:dyDescent="0.25">
      <c r="A216" s="205"/>
      <c r="B216" s="205"/>
      <c r="C216" s="202"/>
      <c r="D216" s="202"/>
      <c r="E216" s="202"/>
      <c r="F216" s="202"/>
      <c r="G216" s="202"/>
      <c r="H216" s="202"/>
      <c r="L216" s="2"/>
    </row>
    <row r="217" spans="1:12" s="7" customFormat="1" x14ac:dyDescent="0.25">
      <c r="A217" s="205"/>
      <c r="B217" s="205"/>
      <c r="C217" s="202"/>
      <c r="D217" s="202"/>
      <c r="E217" s="202"/>
      <c r="F217" s="202"/>
      <c r="G217" s="202"/>
      <c r="H217" s="202"/>
      <c r="L217" s="2"/>
    </row>
    <row r="218" spans="1:12" s="7" customFormat="1" x14ac:dyDescent="0.25">
      <c r="A218" s="205"/>
      <c r="B218" s="205"/>
      <c r="C218" s="202"/>
      <c r="D218" s="202"/>
      <c r="E218" s="202"/>
      <c r="F218" s="202"/>
      <c r="G218" s="202"/>
      <c r="H218" s="202"/>
      <c r="L218" s="2"/>
    </row>
    <row r="219" spans="1:12" s="7" customFormat="1" x14ac:dyDescent="0.25">
      <c r="A219" s="205"/>
      <c r="B219" s="205"/>
      <c r="C219" s="202"/>
      <c r="D219" s="202"/>
      <c r="E219" s="202"/>
      <c r="F219" s="202"/>
      <c r="G219" s="202"/>
      <c r="H219" s="202"/>
      <c r="L219" s="2"/>
    </row>
    <row r="220" spans="1:12" s="7" customFormat="1" x14ac:dyDescent="0.25">
      <c r="A220" s="205"/>
      <c r="B220" s="205"/>
      <c r="C220" s="202"/>
      <c r="D220" s="202"/>
      <c r="E220" s="202"/>
      <c r="F220" s="202"/>
      <c r="G220" s="202"/>
      <c r="H220" s="202"/>
      <c r="L220" s="2"/>
    </row>
    <row r="221" spans="1:12" s="7" customFormat="1" x14ac:dyDescent="0.25">
      <c r="A221" s="205"/>
      <c r="B221" s="205"/>
      <c r="C221" s="202"/>
      <c r="D221" s="202"/>
      <c r="E221" s="202"/>
      <c r="F221" s="202"/>
      <c r="G221" s="202"/>
      <c r="H221" s="202"/>
      <c r="L221" s="2"/>
    </row>
    <row r="222" spans="1:12" s="7" customFormat="1" x14ac:dyDescent="0.25">
      <c r="A222" s="205"/>
      <c r="B222" s="205"/>
      <c r="C222" s="202"/>
      <c r="D222" s="202"/>
      <c r="E222" s="202"/>
      <c r="F222" s="202"/>
      <c r="G222" s="202"/>
      <c r="H222" s="202"/>
      <c r="L222" s="2"/>
    </row>
    <row r="223" spans="1:12" s="7" customFormat="1" x14ac:dyDescent="0.25">
      <c r="A223" s="205"/>
      <c r="B223" s="205"/>
      <c r="C223" s="202"/>
      <c r="D223" s="202"/>
      <c r="E223" s="202"/>
      <c r="F223" s="202"/>
      <c r="G223" s="202"/>
      <c r="H223" s="202"/>
      <c r="L223" s="2"/>
    </row>
    <row r="224" spans="1:12" s="7" customFormat="1" x14ac:dyDescent="0.25">
      <c r="A224" s="205"/>
      <c r="B224" s="205"/>
      <c r="C224" s="202"/>
      <c r="D224" s="202"/>
      <c r="E224" s="202"/>
      <c r="F224" s="202"/>
      <c r="G224" s="202"/>
      <c r="H224" s="202"/>
      <c r="L224" s="2"/>
    </row>
    <row r="225" spans="1:12" s="7" customFormat="1" x14ac:dyDescent="0.25">
      <c r="A225" s="205"/>
      <c r="B225" s="205"/>
      <c r="C225" s="202"/>
      <c r="D225" s="202"/>
      <c r="E225" s="202"/>
      <c r="F225" s="202"/>
      <c r="G225" s="202"/>
      <c r="H225" s="202"/>
      <c r="L225" s="2"/>
    </row>
    <row r="226" spans="1:12" s="7" customFormat="1" x14ac:dyDescent="0.25">
      <c r="A226" s="205"/>
      <c r="B226" s="205"/>
      <c r="C226" s="202"/>
      <c r="D226" s="202"/>
      <c r="E226" s="202"/>
      <c r="F226" s="202"/>
      <c r="G226" s="202"/>
      <c r="H226" s="202"/>
      <c r="L226" s="2"/>
    </row>
    <row r="227" spans="1:12" s="7" customFormat="1" x14ac:dyDescent="0.25">
      <c r="A227" s="205"/>
      <c r="B227" s="205"/>
      <c r="C227" s="202"/>
      <c r="D227" s="202"/>
      <c r="E227" s="202"/>
      <c r="F227" s="202"/>
      <c r="G227" s="202"/>
      <c r="H227" s="202"/>
      <c r="L227" s="2"/>
    </row>
    <row r="228" spans="1:12" s="7" customFormat="1" x14ac:dyDescent="0.25">
      <c r="A228" s="205"/>
      <c r="B228" s="205"/>
      <c r="C228" s="202"/>
      <c r="D228" s="202"/>
      <c r="E228" s="202"/>
      <c r="F228" s="202"/>
      <c r="G228" s="202"/>
      <c r="H228" s="202"/>
      <c r="L228" s="2"/>
    </row>
    <row r="229" spans="1:12" s="7" customFormat="1" x14ac:dyDescent="0.25">
      <c r="A229" s="205"/>
      <c r="B229" s="205"/>
      <c r="C229" s="202"/>
      <c r="D229" s="202"/>
      <c r="E229" s="202"/>
      <c r="F229" s="202"/>
      <c r="G229" s="202"/>
      <c r="H229" s="202"/>
      <c r="L229" s="2"/>
    </row>
    <row r="230" spans="1:12" s="7" customFormat="1" x14ac:dyDescent="0.25">
      <c r="A230" s="205"/>
      <c r="B230" s="205"/>
      <c r="C230" s="202"/>
      <c r="D230" s="202"/>
      <c r="E230" s="202"/>
      <c r="F230" s="202"/>
      <c r="G230" s="202"/>
      <c r="H230" s="202"/>
      <c r="L230" s="2"/>
    </row>
    <row r="231" spans="1:12" s="7" customFormat="1" x14ac:dyDescent="0.25">
      <c r="A231" s="205"/>
      <c r="B231" s="205"/>
      <c r="C231" s="202"/>
      <c r="D231" s="202"/>
      <c r="E231" s="202"/>
      <c r="F231" s="202"/>
      <c r="G231" s="202"/>
      <c r="H231" s="202"/>
      <c r="L231" s="2"/>
    </row>
    <row r="232" spans="1:12" s="7" customFormat="1" x14ac:dyDescent="0.25">
      <c r="A232" s="205"/>
      <c r="B232" s="205"/>
      <c r="C232" s="202"/>
      <c r="D232" s="202"/>
      <c r="E232" s="202"/>
      <c r="F232" s="202"/>
      <c r="G232" s="202"/>
      <c r="H232" s="202"/>
      <c r="L232" s="2"/>
    </row>
    <row r="233" spans="1:12" s="7" customFormat="1" x14ac:dyDescent="0.25">
      <c r="A233" s="205"/>
      <c r="B233" s="205"/>
      <c r="C233" s="202"/>
      <c r="D233" s="202"/>
      <c r="E233" s="202"/>
      <c r="F233" s="202"/>
      <c r="G233" s="202"/>
      <c r="H233" s="202"/>
      <c r="L233" s="2"/>
    </row>
    <row r="234" spans="1:12" s="7" customFormat="1" x14ac:dyDescent="0.25">
      <c r="A234" s="205"/>
      <c r="B234" s="205"/>
      <c r="C234" s="202"/>
      <c r="D234" s="202"/>
      <c r="E234" s="202"/>
      <c r="F234" s="202"/>
      <c r="G234" s="202"/>
      <c r="H234" s="202"/>
      <c r="L234" s="2"/>
    </row>
    <row r="235" spans="1:12" s="7" customFormat="1" x14ac:dyDescent="0.25">
      <c r="A235" s="205"/>
      <c r="B235" s="205"/>
      <c r="C235" s="202"/>
      <c r="D235" s="202"/>
      <c r="E235" s="202"/>
      <c r="F235" s="202"/>
      <c r="G235" s="202"/>
      <c r="H235" s="202"/>
      <c r="L235" s="2"/>
    </row>
    <row r="236" spans="1:12" s="7" customFormat="1" x14ac:dyDescent="0.25">
      <c r="A236" s="205"/>
      <c r="B236" s="205"/>
      <c r="C236" s="202"/>
      <c r="D236" s="202"/>
      <c r="E236" s="202"/>
      <c r="F236" s="202"/>
      <c r="G236" s="202"/>
      <c r="H236" s="202"/>
      <c r="L236" s="2"/>
    </row>
    <row r="237" spans="1:12" s="7" customFormat="1" x14ac:dyDescent="0.25">
      <c r="A237" s="205"/>
      <c r="B237" s="205"/>
      <c r="C237" s="202"/>
      <c r="D237" s="202"/>
      <c r="E237" s="202"/>
      <c r="F237" s="202"/>
      <c r="G237" s="202"/>
      <c r="H237" s="202"/>
      <c r="L237" s="2"/>
    </row>
    <row r="238" spans="1:12" s="7" customFormat="1" x14ac:dyDescent="0.25">
      <c r="A238" s="205"/>
      <c r="B238" s="205"/>
      <c r="C238" s="202"/>
      <c r="D238" s="202"/>
      <c r="E238" s="202"/>
      <c r="F238" s="202"/>
      <c r="G238" s="202"/>
      <c r="H238" s="202"/>
      <c r="L238" s="2"/>
    </row>
    <row r="239" spans="1:12" s="7" customFormat="1" x14ac:dyDescent="0.25">
      <c r="A239" s="205"/>
      <c r="B239" s="205"/>
      <c r="C239" s="202"/>
      <c r="D239" s="202"/>
      <c r="E239" s="202"/>
      <c r="F239" s="202"/>
      <c r="G239" s="202"/>
      <c r="H239" s="202"/>
      <c r="L239" s="2"/>
    </row>
    <row r="240" spans="1:12" s="7" customFormat="1" x14ac:dyDescent="0.25">
      <c r="A240" s="205"/>
      <c r="B240" s="205"/>
      <c r="C240" s="202"/>
      <c r="D240" s="202"/>
      <c r="E240" s="202"/>
      <c r="F240" s="202"/>
      <c r="G240" s="202"/>
      <c r="H240" s="202"/>
      <c r="L240" s="2"/>
    </row>
    <row r="241" spans="1:12" s="7" customFormat="1" x14ac:dyDescent="0.25">
      <c r="A241" s="205"/>
      <c r="B241" s="205"/>
      <c r="C241" s="202"/>
      <c r="D241" s="202"/>
      <c r="E241" s="202"/>
      <c r="F241" s="202"/>
      <c r="G241" s="202"/>
      <c r="H241" s="202"/>
      <c r="L241" s="2"/>
    </row>
    <row r="242" spans="1:12" s="7" customFormat="1" x14ac:dyDescent="0.25">
      <c r="A242" s="205"/>
      <c r="B242" s="205"/>
      <c r="C242" s="202"/>
      <c r="D242" s="202"/>
      <c r="E242" s="202"/>
      <c r="F242" s="202"/>
      <c r="G242" s="202"/>
      <c r="H242" s="202"/>
      <c r="L242" s="2"/>
    </row>
    <row r="243" spans="1:12" s="7" customFormat="1" x14ac:dyDescent="0.25">
      <c r="A243" s="205"/>
      <c r="B243" s="205"/>
      <c r="C243" s="202"/>
      <c r="D243" s="202"/>
      <c r="E243" s="202"/>
      <c r="F243" s="202"/>
      <c r="G243" s="202"/>
      <c r="H243" s="202"/>
      <c r="L243" s="2"/>
    </row>
    <row r="244" spans="1:12" s="7" customFormat="1" x14ac:dyDescent="0.25">
      <c r="A244" s="205"/>
      <c r="B244" s="205"/>
      <c r="C244" s="202"/>
      <c r="D244" s="202"/>
      <c r="E244" s="202"/>
      <c r="F244" s="202"/>
      <c r="G244" s="202"/>
      <c r="H244" s="202"/>
      <c r="L244" s="2"/>
    </row>
    <row r="245" spans="1:12" s="7" customFormat="1" x14ac:dyDescent="0.25">
      <c r="A245" s="205"/>
      <c r="B245" s="205"/>
      <c r="C245" s="202"/>
      <c r="D245" s="202"/>
      <c r="E245" s="202"/>
      <c r="F245" s="202"/>
      <c r="G245" s="202"/>
      <c r="H245" s="202"/>
      <c r="L245" s="2"/>
    </row>
    <row r="246" spans="1:12" s="7" customFormat="1" x14ac:dyDescent="0.25">
      <c r="A246" s="205"/>
      <c r="B246" s="205"/>
      <c r="C246" s="202"/>
      <c r="D246" s="202"/>
      <c r="E246" s="202"/>
      <c r="F246" s="202"/>
      <c r="G246" s="202"/>
      <c r="H246" s="202"/>
      <c r="L246" s="2"/>
    </row>
    <row r="247" spans="1:12" s="7" customFormat="1" x14ac:dyDescent="0.25">
      <c r="A247" s="205"/>
      <c r="B247" s="205"/>
      <c r="C247" s="202"/>
      <c r="D247" s="202"/>
      <c r="E247" s="202"/>
      <c r="F247" s="202"/>
      <c r="G247" s="202"/>
      <c r="H247" s="202"/>
      <c r="L247" s="2"/>
    </row>
    <row r="248" spans="1:12" s="7" customFormat="1" x14ac:dyDescent="0.25">
      <c r="A248" s="205"/>
      <c r="B248" s="205"/>
      <c r="C248" s="202"/>
      <c r="D248" s="202"/>
      <c r="E248" s="202"/>
      <c r="F248" s="202"/>
      <c r="G248" s="202"/>
      <c r="H248" s="202"/>
      <c r="L248" s="2"/>
    </row>
    <row r="249" spans="1:12" s="7" customFormat="1" x14ac:dyDescent="0.25">
      <c r="A249" s="205"/>
      <c r="B249" s="205"/>
      <c r="C249" s="202"/>
      <c r="D249" s="202"/>
      <c r="E249" s="202"/>
      <c r="F249" s="202"/>
      <c r="G249" s="202"/>
      <c r="H249" s="202"/>
      <c r="L249" s="2"/>
    </row>
    <row r="250" spans="1:12" s="7" customFormat="1" x14ac:dyDescent="0.25">
      <c r="A250" s="205"/>
      <c r="B250" s="205"/>
      <c r="C250" s="202"/>
      <c r="D250" s="202"/>
      <c r="E250" s="202"/>
      <c r="F250" s="202"/>
      <c r="G250" s="202"/>
      <c r="H250" s="202"/>
      <c r="L250" s="2"/>
    </row>
    <row r="251" spans="1:12" s="7" customFormat="1" x14ac:dyDescent="0.25">
      <c r="A251" s="205"/>
      <c r="B251" s="205"/>
      <c r="C251" s="202"/>
      <c r="D251" s="202"/>
      <c r="E251" s="202"/>
      <c r="F251" s="202"/>
      <c r="G251" s="202"/>
      <c r="H251" s="202"/>
      <c r="L251" s="2"/>
    </row>
    <row r="252" spans="1:12" s="7" customFormat="1" x14ac:dyDescent="0.25">
      <c r="A252" s="205"/>
      <c r="B252" s="205"/>
      <c r="C252" s="202"/>
      <c r="D252" s="202"/>
      <c r="E252" s="202"/>
      <c r="F252" s="202"/>
      <c r="G252" s="202"/>
      <c r="H252" s="202"/>
      <c r="L252" s="2"/>
    </row>
    <row r="253" spans="1:12" s="7" customFormat="1" x14ac:dyDescent="0.25">
      <c r="A253" s="205"/>
      <c r="B253" s="205"/>
      <c r="C253" s="202"/>
      <c r="D253" s="202"/>
      <c r="E253" s="202"/>
      <c r="F253" s="202"/>
      <c r="G253" s="202"/>
      <c r="H253" s="202"/>
      <c r="L253" s="2"/>
    </row>
    <row r="254" spans="1:12" s="7" customFormat="1" x14ac:dyDescent="0.25">
      <c r="A254" s="205"/>
      <c r="B254" s="205"/>
      <c r="C254" s="202"/>
      <c r="D254" s="202"/>
      <c r="E254" s="202"/>
      <c r="F254" s="202"/>
      <c r="G254" s="202"/>
      <c r="H254" s="202"/>
      <c r="L254" s="2"/>
    </row>
    <row r="255" spans="1:12" s="7" customFormat="1" x14ac:dyDescent="0.25">
      <c r="A255" s="205"/>
      <c r="B255" s="205"/>
      <c r="C255" s="202"/>
      <c r="D255" s="202"/>
      <c r="E255" s="202"/>
      <c r="F255" s="202"/>
      <c r="G255" s="202"/>
      <c r="H255" s="202"/>
      <c r="L255" s="2"/>
    </row>
    <row r="256" spans="1:12" s="7" customFormat="1" x14ac:dyDescent="0.25">
      <c r="A256" s="205"/>
      <c r="B256" s="205"/>
      <c r="C256" s="202"/>
      <c r="D256" s="202"/>
      <c r="E256" s="202"/>
      <c r="F256" s="202"/>
      <c r="G256" s="202"/>
      <c r="H256" s="202"/>
      <c r="L256" s="2"/>
    </row>
    <row r="257" spans="1:12" s="7" customFormat="1" x14ac:dyDescent="0.25">
      <c r="A257" s="205"/>
      <c r="B257" s="205"/>
      <c r="C257" s="202"/>
      <c r="D257" s="202"/>
      <c r="E257" s="202"/>
      <c r="F257" s="202"/>
      <c r="G257" s="202"/>
      <c r="H257" s="202"/>
      <c r="L257" s="2"/>
    </row>
    <row r="258" spans="1:12" s="7" customFormat="1" x14ac:dyDescent="0.25">
      <c r="A258" s="205"/>
      <c r="B258" s="205"/>
      <c r="C258" s="202"/>
      <c r="D258" s="202"/>
      <c r="E258" s="202"/>
      <c r="F258" s="202"/>
      <c r="G258" s="202"/>
      <c r="H258" s="202"/>
      <c r="L258" s="2"/>
    </row>
    <row r="259" spans="1:12" s="7" customFormat="1" x14ac:dyDescent="0.25">
      <c r="A259" s="205"/>
      <c r="B259" s="205"/>
      <c r="C259" s="202"/>
      <c r="D259" s="202"/>
      <c r="E259" s="202"/>
      <c r="F259" s="202"/>
      <c r="G259" s="202"/>
      <c r="H259" s="202"/>
      <c r="L259" s="2"/>
    </row>
    <row r="260" spans="1:12" s="7" customFormat="1" x14ac:dyDescent="0.25">
      <c r="A260" s="205"/>
      <c r="B260" s="205"/>
      <c r="C260" s="202"/>
      <c r="D260" s="202"/>
      <c r="E260" s="202"/>
      <c r="F260" s="202"/>
      <c r="G260" s="202"/>
      <c r="H260" s="202"/>
      <c r="L260" s="2"/>
    </row>
    <row r="261" spans="1:12" s="7" customFormat="1" x14ac:dyDescent="0.25">
      <c r="A261" s="205"/>
      <c r="B261" s="205"/>
      <c r="C261" s="202"/>
      <c r="D261" s="202"/>
      <c r="E261" s="202"/>
      <c r="F261" s="202"/>
      <c r="G261" s="202"/>
      <c r="H261" s="202"/>
      <c r="L261" s="2"/>
    </row>
    <row r="262" spans="1:12" s="7" customFormat="1" x14ac:dyDescent="0.25">
      <c r="A262" s="205"/>
      <c r="B262" s="205"/>
      <c r="C262" s="202"/>
      <c r="D262" s="202"/>
      <c r="E262" s="202"/>
      <c r="F262" s="202"/>
      <c r="G262" s="202"/>
      <c r="H262" s="202"/>
      <c r="L262" s="2"/>
    </row>
    <row r="263" spans="1:12" s="7" customFormat="1" x14ac:dyDescent="0.25">
      <c r="A263" s="205"/>
      <c r="B263" s="205"/>
      <c r="C263" s="202"/>
      <c r="D263" s="202"/>
      <c r="E263" s="202"/>
      <c r="F263" s="202"/>
      <c r="G263" s="202"/>
      <c r="H263" s="202"/>
      <c r="L263" s="2"/>
    </row>
    <row r="264" spans="1:12" s="7" customFormat="1" x14ac:dyDescent="0.25">
      <c r="A264" s="205"/>
      <c r="B264" s="205"/>
      <c r="C264" s="202"/>
      <c r="D264" s="202"/>
      <c r="E264" s="202"/>
      <c r="F264" s="202"/>
      <c r="G264" s="202"/>
      <c r="H264" s="202"/>
      <c r="L264" s="2"/>
    </row>
    <row r="265" spans="1:12" s="7" customFormat="1" x14ac:dyDescent="0.25">
      <c r="A265" s="205"/>
      <c r="B265" s="205"/>
      <c r="C265" s="202"/>
      <c r="D265" s="202"/>
      <c r="E265" s="202"/>
      <c r="F265" s="202"/>
      <c r="G265" s="202"/>
      <c r="H265" s="202"/>
      <c r="L265" s="2"/>
    </row>
    <row r="266" spans="1:12" s="7" customFormat="1" x14ac:dyDescent="0.25">
      <c r="A266" s="205"/>
      <c r="B266" s="205"/>
      <c r="C266" s="202"/>
      <c r="D266" s="202"/>
      <c r="E266" s="202"/>
      <c r="F266" s="202"/>
      <c r="G266" s="202"/>
      <c r="H266" s="202"/>
      <c r="L266" s="2"/>
    </row>
    <row r="267" spans="1:12" s="7" customFormat="1" x14ac:dyDescent="0.25">
      <c r="A267" s="205"/>
      <c r="B267" s="205"/>
      <c r="C267" s="202"/>
      <c r="D267" s="202"/>
      <c r="E267" s="202"/>
      <c r="F267" s="202"/>
      <c r="G267" s="202"/>
      <c r="H267" s="202"/>
      <c r="L267" s="2"/>
    </row>
    <row r="268" spans="1:12" s="7" customFormat="1" x14ac:dyDescent="0.25">
      <c r="A268" s="205"/>
      <c r="B268" s="205"/>
      <c r="C268" s="202"/>
      <c r="D268" s="202"/>
      <c r="E268" s="202"/>
      <c r="F268" s="202"/>
      <c r="G268" s="202"/>
      <c r="H268" s="202"/>
      <c r="L268" s="2"/>
    </row>
    <row r="269" spans="1:12" s="7" customFormat="1" x14ac:dyDescent="0.25">
      <c r="A269" s="205"/>
      <c r="B269" s="205"/>
      <c r="C269" s="202"/>
      <c r="D269" s="202"/>
      <c r="E269" s="202"/>
      <c r="F269" s="202"/>
      <c r="G269" s="202"/>
      <c r="H269" s="202"/>
      <c r="L269" s="2"/>
    </row>
    <row r="270" spans="1:12" s="7" customFormat="1" x14ac:dyDescent="0.25">
      <c r="A270" s="205"/>
      <c r="B270" s="205"/>
      <c r="C270" s="202"/>
      <c r="D270" s="202"/>
      <c r="E270" s="202"/>
      <c r="F270" s="202"/>
      <c r="G270" s="202"/>
      <c r="H270" s="202"/>
      <c r="L270" s="2"/>
    </row>
    <row r="271" spans="1:12" s="7" customFormat="1" x14ac:dyDescent="0.25">
      <c r="A271" s="205"/>
      <c r="B271" s="205"/>
      <c r="C271" s="202"/>
      <c r="D271" s="202"/>
      <c r="E271" s="202"/>
      <c r="F271" s="202"/>
      <c r="G271" s="202"/>
      <c r="H271" s="202"/>
      <c r="L271" s="2"/>
    </row>
    <row r="272" spans="1:12" s="7" customFormat="1" x14ac:dyDescent="0.25">
      <c r="A272" s="205"/>
      <c r="B272" s="205"/>
      <c r="C272" s="202"/>
      <c r="D272" s="202"/>
      <c r="E272" s="202"/>
      <c r="F272" s="202"/>
      <c r="G272" s="202"/>
      <c r="H272" s="202"/>
      <c r="L272" s="2"/>
    </row>
    <row r="273" spans="1:12" s="7" customFormat="1" x14ac:dyDescent="0.25">
      <c r="A273" s="205"/>
      <c r="B273" s="205"/>
      <c r="C273" s="202"/>
      <c r="D273" s="202"/>
      <c r="E273" s="202"/>
      <c r="F273" s="202"/>
      <c r="G273" s="202"/>
      <c r="H273" s="202"/>
      <c r="L273" s="2"/>
    </row>
    <row r="274" spans="1:12" s="7" customFormat="1" x14ac:dyDescent="0.25">
      <c r="A274" s="205"/>
      <c r="B274" s="205"/>
      <c r="C274" s="202"/>
      <c r="D274" s="202"/>
      <c r="E274" s="202"/>
      <c r="F274" s="202"/>
      <c r="G274" s="202"/>
      <c r="H274" s="202"/>
      <c r="L274" s="2"/>
    </row>
    <row r="275" spans="1:12" s="7" customFormat="1" x14ac:dyDescent="0.25">
      <c r="A275" s="205"/>
      <c r="B275" s="205"/>
      <c r="C275" s="202"/>
      <c r="D275" s="202"/>
      <c r="E275" s="202"/>
      <c r="F275" s="202"/>
      <c r="G275" s="202"/>
      <c r="H275" s="202"/>
      <c r="L275" s="2"/>
    </row>
    <row r="276" spans="1:12" s="7" customFormat="1" x14ac:dyDescent="0.25">
      <c r="A276" s="205"/>
      <c r="B276" s="205"/>
      <c r="C276" s="202"/>
      <c r="D276" s="202"/>
      <c r="E276" s="202"/>
      <c r="F276" s="202"/>
      <c r="G276" s="202"/>
      <c r="H276" s="202"/>
      <c r="L276" s="2"/>
    </row>
    <row r="277" spans="1:12" s="7" customFormat="1" x14ac:dyDescent="0.25">
      <c r="A277" s="205"/>
      <c r="B277" s="205"/>
      <c r="C277" s="202"/>
      <c r="D277" s="202"/>
      <c r="E277" s="202"/>
      <c r="F277" s="202"/>
      <c r="G277" s="202"/>
      <c r="H277" s="202"/>
      <c r="L277" s="2"/>
    </row>
    <row r="278" spans="1:12" s="7" customFormat="1" x14ac:dyDescent="0.25">
      <c r="A278" s="205"/>
      <c r="B278" s="205"/>
      <c r="C278" s="202"/>
      <c r="D278" s="202"/>
      <c r="E278" s="202"/>
      <c r="F278" s="202"/>
      <c r="G278" s="202"/>
      <c r="H278" s="202"/>
      <c r="L278" s="2"/>
    </row>
    <row r="279" spans="1:12" s="7" customFormat="1" x14ac:dyDescent="0.25">
      <c r="A279" s="205"/>
      <c r="B279" s="205"/>
      <c r="C279" s="202"/>
      <c r="D279" s="202"/>
      <c r="E279" s="202"/>
      <c r="F279" s="202"/>
      <c r="G279" s="202"/>
      <c r="H279" s="202"/>
      <c r="L279" s="2"/>
    </row>
    <row r="280" spans="1:12" s="7" customFormat="1" x14ac:dyDescent="0.25">
      <c r="A280" s="205"/>
      <c r="B280" s="205"/>
      <c r="C280" s="202"/>
      <c r="D280" s="202"/>
      <c r="E280" s="202"/>
      <c r="F280" s="202"/>
      <c r="G280" s="202"/>
      <c r="H280" s="202"/>
      <c r="L280" s="2"/>
    </row>
    <row r="281" spans="1:12" s="7" customFormat="1" x14ac:dyDescent="0.25">
      <c r="A281" s="205"/>
      <c r="B281" s="205"/>
      <c r="C281" s="202"/>
      <c r="D281" s="202"/>
      <c r="E281" s="202"/>
      <c r="F281" s="202"/>
      <c r="G281" s="202"/>
      <c r="H281" s="202"/>
      <c r="L281" s="2"/>
    </row>
    <row r="282" spans="1:12" s="7" customFormat="1" x14ac:dyDescent="0.25">
      <c r="A282" s="205"/>
      <c r="B282" s="205"/>
      <c r="C282" s="202"/>
      <c r="D282" s="202"/>
      <c r="E282" s="202"/>
      <c r="F282" s="202"/>
      <c r="G282" s="202"/>
      <c r="H282" s="202"/>
      <c r="L282" s="2"/>
    </row>
    <row r="283" spans="1:12" s="7" customFormat="1" x14ac:dyDescent="0.25">
      <c r="A283" s="205"/>
      <c r="B283" s="205"/>
      <c r="C283" s="202"/>
      <c r="D283" s="202"/>
      <c r="E283" s="202"/>
      <c r="F283" s="202"/>
      <c r="G283" s="202"/>
      <c r="H283" s="202"/>
      <c r="L283" s="2"/>
    </row>
    <row r="284" spans="1:12" s="7" customFormat="1" x14ac:dyDescent="0.25">
      <c r="A284" s="205"/>
      <c r="B284" s="205"/>
      <c r="C284" s="202"/>
      <c r="D284" s="202"/>
      <c r="E284" s="202"/>
      <c r="F284" s="202"/>
      <c r="G284" s="202"/>
      <c r="H284" s="202"/>
      <c r="L284" s="2"/>
    </row>
    <row r="285" spans="1:12" s="7" customFormat="1" x14ac:dyDescent="0.25">
      <c r="A285" s="205"/>
      <c r="B285" s="205"/>
      <c r="C285" s="202"/>
      <c r="D285" s="202"/>
      <c r="E285" s="202"/>
      <c r="F285" s="202"/>
      <c r="G285" s="202"/>
      <c r="H285" s="202"/>
      <c r="L285" s="2"/>
    </row>
    <row r="286" spans="1:12" s="7" customFormat="1" x14ac:dyDescent="0.25">
      <c r="A286" s="205"/>
      <c r="B286" s="205"/>
      <c r="C286" s="202"/>
      <c r="D286" s="202"/>
      <c r="E286" s="202"/>
      <c r="F286" s="202"/>
      <c r="G286" s="202"/>
      <c r="H286" s="202"/>
      <c r="L286" s="2"/>
    </row>
    <row r="287" spans="1:12" s="7" customFormat="1" x14ac:dyDescent="0.25">
      <c r="A287" s="205"/>
      <c r="B287" s="205"/>
      <c r="C287" s="202"/>
      <c r="D287" s="202"/>
      <c r="E287" s="202"/>
      <c r="F287" s="202"/>
      <c r="G287" s="202"/>
      <c r="H287" s="202"/>
      <c r="L287" s="2"/>
    </row>
    <row r="288" spans="1:12" s="7" customFormat="1" x14ac:dyDescent="0.25">
      <c r="A288" s="205"/>
      <c r="B288" s="205"/>
      <c r="C288" s="202"/>
      <c r="D288" s="202"/>
      <c r="E288" s="202"/>
      <c r="F288" s="202"/>
      <c r="G288" s="202"/>
      <c r="H288" s="202"/>
      <c r="L288" s="2"/>
    </row>
    <row r="289" spans="1:12" s="7" customFormat="1" x14ac:dyDescent="0.25">
      <c r="A289" s="205"/>
      <c r="B289" s="205"/>
      <c r="C289" s="202"/>
      <c r="D289" s="202"/>
      <c r="E289" s="202"/>
      <c r="F289" s="202"/>
      <c r="G289" s="202"/>
      <c r="H289" s="202"/>
      <c r="L289" s="2"/>
    </row>
    <row r="290" spans="1:12" s="7" customFormat="1" x14ac:dyDescent="0.25">
      <c r="A290" s="205"/>
      <c r="B290" s="205"/>
      <c r="C290" s="202"/>
      <c r="D290" s="202"/>
      <c r="E290" s="202"/>
      <c r="F290" s="202"/>
      <c r="G290" s="202"/>
      <c r="H290" s="202"/>
      <c r="L290" s="2"/>
    </row>
    <row r="291" spans="1:12" s="7" customFormat="1" x14ac:dyDescent="0.25">
      <c r="A291" s="205"/>
      <c r="B291" s="205"/>
      <c r="C291" s="202"/>
      <c r="D291" s="202"/>
      <c r="E291" s="202"/>
      <c r="F291" s="202"/>
      <c r="G291" s="202"/>
      <c r="H291" s="202"/>
      <c r="L291" s="2"/>
    </row>
    <row r="292" spans="1:12" s="7" customFormat="1" x14ac:dyDescent="0.25">
      <c r="A292" s="205"/>
      <c r="B292" s="205"/>
      <c r="C292" s="202"/>
      <c r="D292" s="202"/>
      <c r="E292" s="202"/>
      <c r="F292" s="202"/>
      <c r="G292" s="202"/>
      <c r="H292" s="202"/>
      <c r="L292" s="2"/>
    </row>
    <row r="293" spans="1:12" s="7" customFormat="1" x14ac:dyDescent="0.25">
      <c r="A293" s="205"/>
      <c r="B293" s="205"/>
      <c r="C293" s="202"/>
      <c r="D293" s="202"/>
      <c r="E293" s="202"/>
      <c r="F293" s="202"/>
      <c r="G293" s="202"/>
      <c r="H293" s="202"/>
      <c r="L293" s="2"/>
    </row>
    <row r="294" spans="1:12" s="7" customFormat="1" x14ac:dyDescent="0.25">
      <c r="A294" s="205"/>
      <c r="B294" s="205"/>
      <c r="C294" s="202"/>
      <c r="D294" s="202"/>
      <c r="E294" s="202"/>
      <c r="F294" s="202"/>
      <c r="G294" s="202"/>
      <c r="H294" s="202"/>
      <c r="L294" s="2"/>
    </row>
    <row r="295" spans="1:12" s="7" customFormat="1" x14ac:dyDescent="0.25">
      <c r="A295" s="205"/>
      <c r="B295" s="205"/>
      <c r="C295" s="202"/>
      <c r="D295" s="202"/>
      <c r="E295" s="202"/>
      <c r="F295" s="202"/>
      <c r="G295" s="202"/>
      <c r="H295" s="202"/>
      <c r="L295" s="2"/>
    </row>
    <row r="296" spans="1:12" s="7" customFormat="1" x14ac:dyDescent="0.25">
      <c r="A296" s="205"/>
      <c r="B296" s="205"/>
      <c r="C296" s="202"/>
      <c r="D296" s="202"/>
      <c r="E296" s="202"/>
      <c r="F296" s="202"/>
      <c r="G296" s="202"/>
      <c r="H296" s="202"/>
      <c r="L296" s="2"/>
    </row>
    <row r="297" spans="1:12" s="7" customFormat="1" x14ac:dyDescent="0.25">
      <c r="A297" s="205"/>
      <c r="B297" s="205"/>
      <c r="C297" s="202"/>
      <c r="D297" s="202"/>
      <c r="E297" s="202"/>
      <c r="F297" s="202"/>
      <c r="G297" s="202"/>
      <c r="H297" s="202"/>
      <c r="L297" s="2"/>
    </row>
    <row r="298" spans="1:12" s="7" customFormat="1" x14ac:dyDescent="0.25">
      <c r="A298" s="205"/>
      <c r="B298" s="205"/>
      <c r="C298" s="202"/>
      <c r="D298" s="202"/>
      <c r="E298" s="202"/>
      <c r="F298" s="202"/>
      <c r="G298" s="202"/>
      <c r="H298" s="202"/>
      <c r="L298" s="2"/>
    </row>
    <row r="299" spans="1:12" s="7" customFormat="1" x14ac:dyDescent="0.25">
      <c r="A299" s="205"/>
      <c r="B299" s="205"/>
      <c r="C299" s="202"/>
      <c r="D299" s="202"/>
      <c r="E299" s="202"/>
      <c r="F299" s="202"/>
      <c r="G299" s="202"/>
      <c r="H299" s="202"/>
      <c r="L299" s="2"/>
    </row>
    <row r="300" spans="1:12" s="7" customFormat="1" x14ac:dyDescent="0.25">
      <c r="A300" s="205"/>
      <c r="B300" s="205"/>
      <c r="C300" s="202"/>
      <c r="D300" s="202"/>
      <c r="E300" s="202"/>
      <c r="F300" s="202"/>
      <c r="G300" s="202"/>
      <c r="H300" s="202"/>
      <c r="L300" s="2"/>
    </row>
    <row r="301" spans="1:12" s="7" customFormat="1" x14ac:dyDescent="0.25">
      <c r="A301" s="205"/>
      <c r="B301" s="205"/>
      <c r="C301" s="202"/>
      <c r="D301" s="202"/>
      <c r="E301" s="202"/>
      <c r="F301" s="202"/>
      <c r="G301" s="202"/>
      <c r="H301" s="202"/>
      <c r="L301" s="2"/>
    </row>
    <row r="302" spans="1:12" s="7" customFormat="1" x14ac:dyDescent="0.25">
      <c r="A302" s="205"/>
      <c r="B302" s="205"/>
      <c r="C302" s="202"/>
      <c r="D302" s="202"/>
      <c r="E302" s="202"/>
      <c r="F302" s="202"/>
      <c r="G302" s="202"/>
      <c r="H302" s="202"/>
      <c r="L302" s="2"/>
    </row>
    <row r="303" spans="1:12" s="7" customFormat="1" x14ac:dyDescent="0.25">
      <c r="A303" s="205"/>
      <c r="B303" s="205"/>
      <c r="C303" s="202"/>
      <c r="D303" s="202"/>
      <c r="E303" s="202"/>
      <c r="F303" s="202"/>
      <c r="G303" s="202"/>
      <c r="H303" s="202"/>
      <c r="L303" s="2"/>
    </row>
    <row r="304" spans="1:12" s="7" customFormat="1" x14ac:dyDescent="0.25">
      <c r="A304" s="205"/>
      <c r="B304" s="205"/>
      <c r="C304" s="202"/>
      <c r="D304" s="202"/>
      <c r="E304" s="202"/>
      <c r="F304" s="202"/>
      <c r="G304" s="202"/>
      <c r="H304" s="202"/>
      <c r="L304" s="2"/>
    </row>
    <row r="305" spans="1:12" s="7" customFormat="1" x14ac:dyDescent="0.25">
      <c r="A305" s="205"/>
      <c r="B305" s="205"/>
      <c r="C305" s="202"/>
      <c r="D305" s="202"/>
      <c r="E305" s="202"/>
      <c r="F305" s="202"/>
      <c r="G305" s="202"/>
      <c r="H305" s="202"/>
      <c r="L305" s="2"/>
    </row>
    <row r="306" spans="1:12" s="7" customFormat="1" x14ac:dyDescent="0.25">
      <c r="A306" s="205"/>
      <c r="B306" s="205"/>
      <c r="C306" s="202"/>
      <c r="D306" s="202"/>
      <c r="E306" s="202"/>
      <c r="F306" s="202"/>
      <c r="G306" s="202"/>
      <c r="H306" s="202"/>
      <c r="L306" s="2"/>
    </row>
    <row r="307" spans="1:12" s="7" customFormat="1" x14ac:dyDescent="0.25">
      <c r="A307" s="205"/>
      <c r="B307" s="205"/>
      <c r="C307" s="202"/>
      <c r="D307" s="202"/>
      <c r="E307" s="202"/>
      <c r="F307" s="202"/>
      <c r="G307" s="202"/>
      <c r="H307" s="202"/>
      <c r="L307" s="2"/>
    </row>
    <row r="308" spans="1:12" s="7" customFormat="1" x14ac:dyDescent="0.25">
      <c r="A308" s="205"/>
      <c r="B308" s="205"/>
      <c r="C308" s="202"/>
      <c r="D308" s="202"/>
      <c r="E308" s="202"/>
      <c r="F308" s="202"/>
      <c r="G308" s="202"/>
      <c r="H308" s="202"/>
      <c r="L308" s="2"/>
    </row>
    <row r="309" spans="1:12" s="7" customFormat="1" x14ac:dyDescent="0.25">
      <c r="A309" s="205"/>
      <c r="B309" s="205"/>
      <c r="C309" s="202"/>
      <c r="D309" s="202"/>
      <c r="E309" s="202"/>
      <c r="F309" s="202"/>
      <c r="G309" s="202"/>
      <c r="H309" s="202"/>
      <c r="L309" s="2"/>
    </row>
    <row r="310" spans="1:12" s="7" customFormat="1" x14ac:dyDescent="0.25">
      <c r="A310" s="205"/>
      <c r="B310" s="205"/>
      <c r="C310" s="202"/>
      <c r="D310" s="202"/>
      <c r="E310" s="202"/>
      <c r="F310" s="202"/>
      <c r="G310" s="202"/>
      <c r="H310" s="202"/>
      <c r="L310" s="2"/>
    </row>
    <row r="311" spans="1:12" s="7" customFormat="1" x14ac:dyDescent="0.25">
      <c r="A311" s="205"/>
      <c r="B311" s="205"/>
      <c r="C311" s="202"/>
      <c r="D311" s="202"/>
      <c r="E311" s="202"/>
      <c r="F311" s="202"/>
      <c r="G311" s="202"/>
      <c r="H311" s="202"/>
      <c r="L311" s="2"/>
    </row>
    <row r="312" spans="1:12" s="7" customFormat="1" x14ac:dyDescent="0.25">
      <c r="A312" s="205"/>
      <c r="B312" s="205"/>
      <c r="C312" s="202"/>
      <c r="D312" s="202"/>
      <c r="E312" s="202"/>
      <c r="F312" s="202"/>
      <c r="G312" s="202"/>
      <c r="H312" s="202"/>
      <c r="L312" s="2"/>
    </row>
    <row r="313" spans="1:12" s="7" customFormat="1" x14ac:dyDescent="0.25">
      <c r="A313" s="205"/>
      <c r="B313" s="205"/>
      <c r="C313" s="202"/>
      <c r="D313" s="202"/>
      <c r="E313" s="202"/>
      <c r="F313" s="202"/>
      <c r="G313" s="202"/>
      <c r="H313" s="202"/>
      <c r="L313" s="2"/>
    </row>
    <row r="314" spans="1:12" s="7" customFormat="1" x14ac:dyDescent="0.25">
      <c r="A314" s="205"/>
      <c r="B314" s="205"/>
      <c r="C314" s="202"/>
      <c r="D314" s="202"/>
      <c r="E314" s="202"/>
      <c r="F314" s="202"/>
      <c r="G314" s="202"/>
      <c r="H314" s="202"/>
      <c r="L314" s="2"/>
    </row>
    <row r="315" spans="1:12" s="7" customFormat="1" x14ac:dyDescent="0.25">
      <c r="A315" s="205"/>
      <c r="B315" s="205"/>
      <c r="C315" s="202"/>
      <c r="D315" s="202"/>
      <c r="E315" s="202"/>
      <c r="F315" s="202"/>
      <c r="G315" s="202"/>
      <c r="H315" s="202"/>
      <c r="L315" s="2"/>
    </row>
    <row r="316" spans="1:12" s="7" customFormat="1" x14ac:dyDescent="0.25">
      <c r="A316" s="205"/>
      <c r="B316" s="205"/>
      <c r="C316" s="202"/>
      <c r="D316" s="202"/>
      <c r="E316" s="202"/>
      <c r="F316" s="202"/>
      <c r="G316" s="202"/>
      <c r="H316" s="202"/>
      <c r="L316" s="2"/>
    </row>
    <row r="317" spans="1:12" s="7" customFormat="1" x14ac:dyDescent="0.25">
      <c r="A317" s="205"/>
      <c r="B317" s="205"/>
      <c r="C317" s="202"/>
      <c r="D317" s="202"/>
      <c r="E317" s="202"/>
      <c r="F317" s="202"/>
      <c r="G317" s="202"/>
      <c r="H317" s="202"/>
      <c r="L317" s="2"/>
    </row>
    <row r="318" spans="1:12" s="7" customFormat="1" x14ac:dyDescent="0.25">
      <c r="A318" s="205"/>
      <c r="B318" s="205"/>
      <c r="C318" s="202"/>
      <c r="D318" s="202"/>
      <c r="E318" s="202"/>
      <c r="F318" s="202"/>
      <c r="G318" s="202"/>
      <c r="H318" s="202"/>
      <c r="L318" s="2"/>
    </row>
    <row r="319" spans="1:12" s="7" customFormat="1" x14ac:dyDescent="0.25">
      <c r="A319" s="205"/>
      <c r="B319" s="205"/>
      <c r="C319" s="202"/>
      <c r="D319" s="202"/>
      <c r="E319" s="202"/>
      <c r="F319" s="202"/>
      <c r="G319" s="202"/>
      <c r="H319" s="202"/>
      <c r="L319" s="2"/>
    </row>
    <row r="320" spans="1:12" s="7" customFormat="1" x14ac:dyDescent="0.25">
      <c r="A320" s="205"/>
      <c r="B320" s="205"/>
      <c r="C320" s="202"/>
      <c r="D320" s="202"/>
      <c r="E320" s="202"/>
      <c r="F320" s="202"/>
      <c r="G320" s="202"/>
      <c r="H320" s="202"/>
      <c r="L320" s="2"/>
    </row>
    <row r="321" spans="1:12" s="7" customFormat="1" x14ac:dyDescent="0.25">
      <c r="A321" s="205"/>
      <c r="B321" s="205"/>
      <c r="C321" s="202"/>
      <c r="D321" s="202"/>
      <c r="E321" s="202"/>
      <c r="F321" s="202"/>
      <c r="G321" s="202"/>
      <c r="H321" s="202"/>
      <c r="L321" s="2"/>
    </row>
    <row r="322" spans="1:12" s="7" customFormat="1" x14ac:dyDescent="0.25">
      <c r="A322" s="205"/>
      <c r="B322" s="205"/>
      <c r="C322" s="202"/>
      <c r="D322" s="202"/>
      <c r="E322" s="202"/>
      <c r="F322" s="202"/>
      <c r="G322" s="202"/>
      <c r="H322" s="202"/>
      <c r="L322" s="2"/>
    </row>
    <row r="323" spans="1:12" s="7" customFormat="1" x14ac:dyDescent="0.25">
      <c r="A323" s="205"/>
      <c r="B323" s="205"/>
      <c r="C323" s="202"/>
      <c r="D323" s="202"/>
      <c r="E323" s="202"/>
      <c r="F323" s="202"/>
      <c r="G323" s="202"/>
      <c r="H323" s="202"/>
      <c r="L323" s="2"/>
    </row>
    <row r="324" spans="1:12" s="7" customFormat="1" x14ac:dyDescent="0.25">
      <c r="A324" s="205"/>
      <c r="B324" s="205"/>
      <c r="C324" s="202"/>
      <c r="D324" s="202"/>
      <c r="E324" s="202"/>
      <c r="F324" s="202"/>
      <c r="G324" s="202"/>
      <c r="H324" s="202"/>
      <c r="L324" s="2"/>
    </row>
    <row r="325" spans="1:12" s="7" customFormat="1" x14ac:dyDescent="0.25">
      <c r="A325" s="205"/>
      <c r="B325" s="205"/>
      <c r="C325" s="202"/>
      <c r="D325" s="202"/>
      <c r="E325" s="202"/>
      <c r="F325" s="202"/>
      <c r="G325" s="202"/>
      <c r="H325" s="202"/>
      <c r="L325" s="2"/>
    </row>
    <row r="326" spans="1:12" s="7" customFormat="1" x14ac:dyDescent="0.25">
      <c r="A326" s="205"/>
      <c r="B326" s="205"/>
      <c r="C326" s="202"/>
      <c r="D326" s="202"/>
      <c r="E326" s="202"/>
      <c r="F326" s="202"/>
      <c r="G326" s="202"/>
      <c r="H326" s="202"/>
      <c r="L326" s="2"/>
    </row>
    <row r="327" spans="1:12" s="7" customFormat="1" x14ac:dyDescent="0.25">
      <c r="A327" s="205"/>
      <c r="B327" s="205"/>
      <c r="C327" s="202"/>
      <c r="D327" s="202"/>
      <c r="E327" s="202"/>
      <c r="F327" s="202"/>
      <c r="G327" s="202"/>
      <c r="H327" s="202"/>
      <c r="L327" s="2"/>
    </row>
    <row r="328" spans="1:12" s="7" customFormat="1" x14ac:dyDescent="0.25">
      <c r="A328" s="205"/>
      <c r="B328" s="205"/>
      <c r="C328" s="202"/>
      <c r="D328" s="202"/>
      <c r="E328" s="202"/>
      <c r="F328" s="202"/>
      <c r="G328" s="202"/>
      <c r="H328" s="202"/>
      <c r="L328" s="2"/>
    </row>
    <row r="329" spans="1:12" s="7" customFormat="1" x14ac:dyDescent="0.25">
      <c r="A329" s="205"/>
      <c r="B329" s="205"/>
      <c r="C329" s="202"/>
      <c r="D329" s="202"/>
      <c r="E329" s="202"/>
      <c r="F329" s="202"/>
      <c r="G329" s="202"/>
      <c r="H329" s="202"/>
      <c r="L329" s="2"/>
    </row>
    <row r="330" spans="1:12" s="7" customFormat="1" x14ac:dyDescent="0.25">
      <c r="A330" s="205"/>
      <c r="B330" s="205"/>
      <c r="C330" s="202"/>
      <c r="D330" s="202"/>
      <c r="E330" s="202"/>
      <c r="F330" s="202"/>
      <c r="G330" s="202"/>
      <c r="H330" s="202"/>
      <c r="L330" s="2"/>
    </row>
    <row r="331" spans="1:12" s="7" customFormat="1" x14ac:dyDescent="0.25">
      <c r="A331" s="205"/>
      <c r="B331" s="205"/>
      <c r="C331" s="202"/>
      <c r="D331" s="202"/>
      <c r="E331" s="202"/>
      <c r="F331" s="202"/>
      <c r="G331" s="202"/>
      <c r="H331" s="202"/>
      <c r="L331" s="2"/>
    </row>
    <row r="332" spans="1:12" s="7" customFormat="1" x14ac:dyDescent="0.25">
      <c r="A332" s="205"/>
      <c r="B332" s="205"/>
      <c r="C332" s="202"/>
      <c r="D332" s="202"/>
      <c r="E332" s="202"/>
      <c r="F332" s="202"/>
      <c r="G332" s="202"/>
      <c r="H332" s="202"/>
      <c r="L332" s="2"/>
    </row>
    <row r="333" spans="1:12" s="7" customFormat="1" x14ac:dyDescent="0.25">
      <c r="A333" s="205"/>
      <c r="B333" s="205"/>
      <c r="C333" s="202"/>
      <c r="D333" s="202"/>
      <c r="E333" s="202"/>
      <c r="F333" s="202"/>
      <c r="G333" s="202"/>
      <c r="H333" s="202"/>
      <c r="L333" s="2"/>
    </row>
    <row r="334" spans="1:12" s="7" customFormat="1" x14ac:dyDescent="0.25">
      <c r="A334" s="205"/>
      <c r="B334" s="205"/>
      <c r="C334" s="202"/>
      <c r="D334" s="202"/>
      <c r="E334" s="202"/>
      <c r="F334" s="202"/>
      <c r="G334" s="202"/>
      <c r="H334" s="202"/>
      <c r="L334" s="2"/>
    </row>
    <row r="335" spans="1:12" s="7" customFormat="1" x14ac:dyDescent="0.25">
      <c r="A335" s="205"/>
      <c r="B335" s="205"/>
      <c r="C335" s="202"/>
      <c r="D335" s="202"/>
      <c r="E335" s="202"/>
      <c r="F335" s="202"/>
      <c r="G335" s="202"/>
      <c r="H335" s="202"/>
      <c r="L335" s="2"/>
    </row>
    <row r="336" spans="1:12" s="7" customFormat="1" x14ac:dyDescent="0.25">
      <c r="A336" s="205"/>
      <c r="B336" s="205"/>
      <c r="C336" s="202"/>
      <c r="D336" s="202"/>
      <c r="E336" s="202"/>
      <c r="F336" s="202"/>
      <c r="G336" s="202"/>
      <c r="H336" s="202"/>
      <c r="L336" s="2"/>
    </row>
    <row r="337" spans="1:12" s="7" customFormat="1" x14ac:dyDescent="0.25">
      <c r="A337" s="205"/>
      <c r="B337" s="205"/>
      <c r="C337" s="202"/>
      <c r="D337" s="202"/>
      <c r="E337" s="202"/>
      <c r="F337" s="202"/>
      <c r="G337" s="202"/>
      <c r="H337" s="202"/>
      <c r="L337" s="2"/>
    </row>
    <row r="338" spans="1:12" s="7" customFormat="1" x14ac:dyDescent="0.25">
      <c r="A338" s="205"/>
      <c r="B338" s="205"/>
      <c r="C338" s="202"/>
      <c r="D338" s="202"/>
      <c r="E338" s="202"/>
      <c r="F338" s="202"/>
      <c r="G338" s="202"/>
      <c r="H338" s="202"/>
      <c r="L338" s="2"/>
    </row>
    <row r="339" spans="1:12" s="7" customFormat="1" x14ac:dyDescent="0.25">
      <c r="A339" s="205"/>
      <c r="B339" s="205"/>
      <c r="C339" s="202"/>
      <c r="D339" s="202"/>
      <c r="E339" s="202"/>
      <c r="F339" s="202"/>
      <c r="G339" s="202"/>
      <c r="H339" s="202"/>
      <c r="L339" s="2"/>
    </row>
    <row r="340" spans="1:12" s="7" customFormat="1" x14ac:dyDescent="0.25">
      <c r="A340" s="205"/>
      <c r="B340" s="205"/>
      <c r="C340" s="202"/>
      <c r="D340" s="202"/>
      <c r="E340" s="202"/>
      <c r="F340" s="202"/>
      <c r="G340" s="202"/>
      <c r="H340" s="202"/>
      <c r="L340" s="2"/>
    </row>
    <row r="341" spans="1:12" s="7" customFormat="1" x14ac:dyDescent="0.25">
      <c r="A341" s="205"/>
      <c r="B341" s="205"/>
      <c r="C341" s="202"/>
      <c r="D341" s="202"/>
      <c r="E341" s="202"/>
      <c r="F341" s="202"/>
      <c r="G341" s="202"/>
      <c r="H341" s="202"/>
      <c r="L341" s="2"/>
    </row>
    <row r="342" spans="1:12" s="7" customFormat="1" x14ac:dyDescent="0.25">
      <c r="A342" s="205"/>
      <c r="B342" s="205"/>
      <c r="C342" s="202"/>
      <c r="D342" s="202"/>
      <c r="E342" s="202"/>
      <c r="F342" s="202"/>
      <c r="G342" s="202"/>
      <c r="H342" s="202"/>
      <c r="L342" s="2"/>
    </row>
    <row r="343" spans="1:12" s="7" customFormat="1" x14ac:dyDescent="0.25">
      <c r="A343" s="205"/>
      <c r="B343" s="205"/>
      <c r="C343" s="202"/>
      <c r="D343" s="202"/>
      <c r="E343" s="202"/>
      <c r="F343" s="202"/>
      <c r="G343" s="202"/>
      <c r="H343" s="202"/>
      <c r="L343" s="2"/>
    </row>
    <row r="344" spans="1:12" s="7" customFormat="1" x14ac:dyDescent="0.25">
      <c r="A344" s="205"/>
      <c r="B344" s="205"/>
      <c r="C344" s="202"/>
      <c r="D344" s="202"/>
      <c r="E344" s="202"/>
      <c r="F344" s="202"/>
      <c r="G344" s="202"/>
      <c r="H344" s="202"/>
      <c r="L344" s="2"/>
    </row>
    <row r="345" spans="1:12" s="7" customFormat="1" x14ac:dyDescent="0.25">
      <c r="A345" s="205"/>
      <c r="B345" s="205"/>
      <c r="C345" s="202"/>
      <c r="D345" s="202"/>
      <c r="E345" s="202"/>
      <c r="F345" s="202"/>
      <c r="G345" s="202"/>
      <c r="H345" s="202"/>
      <c r="L345" s="2"/>
    </row>
    <row r="346" spans="1:12" s="7" customFormat="1" x14ac:dyDescent="0.25">
      <c r="A346" s="205"/>
      <c r="B346" s="205"/>
      <c r="C346" s="202"/>
      <c r="D346" s="202"/>
      <c r="E346" s="202"/>
      <c r="F346" s="202"/>
      <c r="G346" s="202"/>
      <c r="H346" s="202"/>
      <c r="L346" s="2"/>
    </row>
    <row r="347" spans="1:12" s="7" customFormat="1" x14ac:dyDescent="0.25">
      <c r="A347" s="205"/>
      <c r="B347" s="205"/>
      <c r="C347" s="202"/>
      <c r="D347" s="202"/>
      <c r="E347" s="202"/>
      <c r="F347" s="202"/>
      <c r="G347" s="202"/>
      <c r="H347" s="202"/>
      <c r="L347" s="2"/>
    </row>
    <row r="348" spans="1:12" s="7" customFormat="1" x14ac:dyDescent="0.25">
      <c r="A348" s="205"/>
      <c r="B348" s="205"/>
      <c r="C348" s="202"/>
      <c r="D348" s="202"/>
      <c r="E348" s="202"/>
      <c r="F348" s="202"/>
      <c r="G348" s="202"/>
      <c r="H348" s="202"/>
      <c r="L348" s="2"/>
    </row>
    <row r="349" spans="1:12" s="7" customFormat="1" x14ac:dyDescent="0.25">
      <c r="A349" s="205"/>
      <c r="B349" s="205"/>
      <c r="C349" s="202"/>
      <c r="D349" s="202"/>
      <c r="E349" s="202"/>
      <c r="F349" s="202"/>
      <c r="G349" s="202"/>
      <c r="H349" s="202"/>
      <c r="L349" s="2"/>
    </row>
    <row r="350" spans="1:12" s="7" customFormat="1" x14ac:dyDescent="0.25">
      <c r="A350" s="205"/>
      <c r="B350" s="205"/>
      <c r="C350" s="202"/>
      <c r="D350" s="202"/>
      <c r="E350" s="202"/>
      <c r="F350" s="202"/>
      <c r="G350" s="202"/>
      <c r="H350" s="202"/>
      <c r="L350" s="2"/>
    </row>
    <row r="351" spans="1:12" s="7" customFormat="1" x14ac:dyDescent="0.25">
      <c r="A351" s="205"/>
      <c r="B351" s="205"/>
      <c r="C351" s="202"/>
      <c r="D351" s="202"/>
      <c r="E351" s="202"/>
      <c r="F351" s="202"/>
      <c r="G351" s="202"/>
      <c r="H351" s="202"/>
      <c r="L351" s="2"/>
    </row>
    <row r="352" spans="1:12" s="7" customFormat="1" x14ac:dyDescent="0.25">
      <c r="A352" s="205"/>
      <c r="B352" s="205"/>
      <c r="C352" s="202"/>
      <c r="D352" s="202"/>
      <c r="E352" s="202"/>
      <c r="F352" s="202"/>
      <c r="G352" s="202"/>
      <c r="H352" s="202"/>
      <c r="L352" s="2"/>
    </row>
    <row r="353" spans="1:12" s="7" customFormat="1" x14ac:dyDescent="0.25">
      <c r="A353" s="205"/>
      <c r="B353" s="205"/>
      <c r="C353" s="202"/>
      <c r="D353" s="202"/>
      <c r="E353" s="202"/>
      <c r="F353" s="202"/>
      <c r="G353" s="202"/>
      <c r="H353" s="202"/>
      <c r="L353" s="2"/>
    </row>
    <row r="354" spans="1:12" s="7" customFormat="1" x14ac:dyDescent="0.25">
      <c r="A354" s="205"/>
      <c r="B354" s="205"/>
      <c r="C354" s="202"/>
      <c r="D354" s="202"/>
      <c r="E354" s="202"/>
      <c r="F354" s="202"/>
      <c r="G354" s="202"/>
      <c r="H354" s="202"/>
      <c r="L354" s="2"/>
    </row>
    <row r="355" spans="1:12" s="7" customFormat="1" x14ac:dyDescent="0.25">
      <c r="A355" s="205"/>
      <c r="B355" s="205"/>
      <c r="C355" s="202"/>
      <c r="D355" s="202"/>
      <c r="E355" s="202"/>
      <c r="F355" s="202"/>
      <c r="G355" s="202"/>
      <c r="H355" s="202"/>
      <c r="L355" s="2"/>
    </row>
    <row r="356" spans="1:12" s="7" customFormat="1" x14ac:dyDescent="0.25">
      <c r="A356" s="205"/>
      <c r="B356" s="205"/>
      <c r="C356" s="202"/>
      <c r="D356" s="202"/>
      <c r="E356" s="202"/>
      <c r="F356" s="202"/>
      <c r="G356" s="202"/>
      <c r="H356" s="202"/>
      <c r="L356" s="2"/>
    </row>
    <row r="357" spans="1:12" s="7" customFormat="1" x14ac:dyDescent="0.25">
      <c r="A357" s="205"/>
      <c r="B357" s="205"/>
      <c r="C357" s="202"/>
      <c r="D357" s="202"/>
      <c r="E357" s="202"/>
      <c r="F357" s="202"/>
      <c r="G357" s="202"/>
      <c r="H357" s="202"/>
      <c r="L357" s="2"/>
    </row>
    <row r="358" spans="1:12" s="7" customFormat="1" x14ac:dyDescent="0.25">
      <c r="A358" s="205"/>
      <c r="B358" s="205"/>
      <c r="C358" s="202"/>
      <c r="D358" s="202"/>
      <c r="E358" s="202"/>
      <c r="F358" s="202"/>
      <c r="G358" s="202"/>
      <c r="H358" s="202"/>
      <c r="L358" s="2"/>
    </row>
    <row r="359" spans="1:12" s="7" customFormat="1" x14ac:dyDescent="0.25">
      <c r="A359" s="205"/>
      <c r="B359" s="205"/>
      <c r="C359" s="202"/>
      <c r="D359" s="202"/>
      <c r="E359" s="202"/>
      <c r="F359" s="202"/>
      <c r="G359" s="202"/>
      <c r="H359" s="202"/>
      <c r="L359" s="2"/>
    </row>
    <row r="360" spans="1:12" s="7" customFormat="1" x14ac:dyDescent="0.25">
      <c r="A360" s="205"/>
      <c r="B360" s="205"/>
      <c r="C360" s="202"/>
      <c r="D360" s="202"/>
      <c r="E360" s="202"/>
      <c r="F360" s="202"/>
      <c r="G360" s="202"/>
      <c r="H360" s="202"/>
      <c r="L360" s="2"/>
    </row>
    <row r="361" spans="1:12" s="7" customFormat="1" x14ac:dyDescent="0.25">
      <c r="A361" s="205"/>
      <c r="B361" s="205"/>
      <c r="C361" s="202"/>
      <c r="D361" s="202"/>
      <c r="E361" s="202"/>
      <c r="F361" s="202"/>
      <c r="G361" s="202"/>
      <c r="H361" s="202"/>
      <c r="L361" s="2"/>
    </row>
    <row r="362" spans="1:12" s="7" customFormat="1" x14ac:dyDescent="0.25">
      <c r="A362" s="205"/>
      <c r="B362" s="205"/>
      <c r="C362" s="202"/>
      <c r="D362" s="202"/>
      <c r="E362" s="202"/>
      <c r="F362" s="202"/>
      <c r="G362" s="202"/>
      <c r="H362" s="202"/>
      <c r="L362" s="2"/>
    </row>
    <row r="363" spans="1:12" s="7" customFormat="1" x14ac:dyDescent="0.25">
      <c r="A363" s="205"/>
      <c r="B363" s="205"/>
      <c r="C363" s="202"/>
      <c r="D363" s="202"/>
      <c r="E363" s="202"/>
      <c r="F363" s="202"/>
      <c r="G363" s="202"/>
      <c r="H363" s="202"/>
      <c r="L363" s="2"/>
    </row>
    <row r="364" spans="1:12" s="7" customFormat="1" x14ac:dyDescent="0.25">
      <c r="A364" s="205"/>
      <c r="B364" s="205"/>
      <c r="C364" s="202"/>
      <c r="D364" s="202"/>
      <c r="E364" s="202"/>
      <c r="F364" s="202"/>
      <c r="G364" s="202"/>
      <c r="H364" s="202"/>
      <c r="L364" s="2"/>
    </row>
    <row r="365" spans="1:12" s="7" customFormat="1" x14ac:dyDescent="0.25">
      <c r="A365" s="205"/>
      <c r="B365" s="205"/>
      <c r="C365" s="202"/>
      <c r="D365" s="202"/>
      <c r="E365" s="202"/>
      <c r="F365" s="202"/>
      <c r="G365" s="202"/>
      <c r="H365" s="202"/>
      <c r="L365" s="2"/>
    </row>
    <row r="366" spans="1:12" s="7" customFormat="1" x14ac:dyDescent="0.25">
      <c r="A366" s="205"/>
      <c r="B366" s="205"/>
      <c r="C366" s="202"/>
      <c r="D366" s="202"/>
      <c r="E366" s="202"/>
      <c r="F366" s="202"/>
      <c r="G366" s="202"/>
      <c r="H366" s="202"/>
      <c r="L366" s="2"/>
    </row>
    <row r="367" spans="1:12" s="7" customFormat="1" x14ac:dyDescent="0.25">
      <c r="A367" s="205"/>
      <c r="B367" s="205"/>
      <c r="C367" s="202"/>
      <c r="D367" s="202"/>
      <c r="E367" s="202"/>
      <c r="F367" s="202"/>
      <c r="G367" s="202"/>
      <c r="H367" s="202"/>
      <c r="L367" s="2"/>
    </row>
    <row r="368" spans="1:12" s="7" customFormat="1" x14ac:dyDescent="0.25">
      <c r="A368" s="205"/>
      <c r="B368" s="205"/>
      <c r="C368" s="202"/>
      <c r="D368" s="202"/>
      <c r="E368" s="202"/>
      <c r="F368" s="202"/>
      <c r="G368" s="202"/>
      <c r="H368" s="202"/>
      <c r="L368" s="2"/>
    </row>
    <row r="369" spans="1:12" s="7" customFormat="1" x14ac:dyDescent="0.25">
      <c r="A369" s="205"/>
      <c r="B369" s="205"/>
      <c r="C369" s="202"/>
      <c r="D369" s="202"/>
      <c r="E369" s="202"/>
      <c r="F369" s="202"/>
      <c r="G369" s="202"/>
      <c r="H369" s="202"/>
      <c r="L369" s="2"/>
    </row>
    <row r="370" spans="1:12" s="7" customFormat="1" x14ac:dyDescent="0.25">
      <c r="A370" s="205"/>
      <c r="B370" s="205"/>
      <c r="C370" s="202"/>
      <c r="D370" s="202"/>
      <c r="E370" s="202"/>
      <c r="F370" s="202"/>
      <c r="G370" s="202"/>
      <c r="H370" s="202"/>
      <c r="L370" s="2"/>
    </row>
    <row r="371" spans="1:12" s="7" customFormat="1" x14ac:dyDescent="0.25">
      <c r="A371" s="205"/>
      <c r="B371" s="205"/>
      <c r="C371" s="202"/>
      <c r="D371" s="202"/>
      <c r="E371" s="202"/>
      <c r="F371" s="202"/>
      <c r="G371" s="202"/>
      <c r="H371" s="202"/>
      <c r="L371" s="2"/>
    </row>
    <row r="372" spans="1:12" s="7" customFormat="1" x14ac:dyDescent="0.25">
      <c r="A372" s="205"/>
      <c r="B372" s="205"/>
      <c r="C372" s="202"/>
      <c r="D372" s="202"/>
      <c r="E372" s="202"/>
      <c r="F372" s="202"/>
      <c r="G372" s="202"/>
      <c r="H372" s="202"/>
      <c r="L372" s="2"/>
    </row>
    <row r="373" spans="1:12" s="7" customFormat="1" x14ac:dyDescent="0.25">
      <c r="A373" s="205"/>
      <c r="B373" s="205"/>
      <c r="C373" s="202"/>
      <c r="D373" s="202"/>
      <c r="E373" s="202"/>
      <c r="F373" s="202"/>
      <c r="G373" s="202"/>
      <c r="H373" s="202"/>
      <c r="L373" s="2"/>
    </row>
    <row r="374" spans="1:12" s="7" customFormat="1" x14ac:dyDescent="0.25">
      <c r="A374" s="205"/>
      <c r="B374" s="205"/>
      <c r="C374" s="202"/>
      <c r="D374" s="202"/>
      <c r="E374" s="202"/>
      <c r="F374" s="202"/>
      <c r="G374" s="202"/>
      <c r="H374" s="202"/>
      <c r="L374" s="2"/>
    </row>
    <row r="375" spans="1:12" s="7" customFormat="1" x14ac:dyDescent="0.25">
      <c r="A375" s="205"/>
      <c r="B375" s="205"/>
      <c r="C375" s="202"/>
      <c r="D375" s="202"/>
      <c r="E375" s="202"/>
      <c r="F375" s="202"/>
      <c r="G375" s="202"/>
      <c r="H375" s="202"/>
      <c r="L375" s="2"/>
    </row>
    <row r="376" spans="1:12" s="7" customFormat="1" x14ac:dyDescent="0.25">
      <c r="A376" s="205"/>
      <c r="B376" s="205"/>
      <c r="C376" s="202"/>
      <c r="D376" s="202"/>
      <c r="E376" s="202"/>
      <c r="F376" s="202"/>
      <c r="G376" s="202"/>
      <c r="H376" s="202"/>
      <c r="L376" s="2"/>
    </row>
    <row r="377" spans="1:12" s="7" customFormat="1" x14ac:dyDescent="0.25">
      <c r="A377" s="205"/>
      <c r="B377" s="205"/>
      <c r="C377" s="202"/>
      <c r="D377" s="202"/>
      <c r="E377" s="202"/>
      <c r="F377" s="202"/>
      <c r="G377" s="202"/>
      <c r="H377" s="202"/>
      <c r="L377" s="2"/>
    </row>
    <row r="378" spans="1:12" s="7" customFormat="1" x14ac:dyDescent="0.25">
      <c r="A378" s="205"/>
      <c r="B378" s="205"/>
      <c r="C378" s="202"/>
      <c r="D378" s="202"/>
      <c r="E378" s="202"/>
      <c r="F378" s="202"/>
      <c r="G378" s="202"/>
      <c r="H378" s="202"/>
      <c r="L378" s="2"/>
    </row>
    <row r="379" spans="1:12" s="7" customFormat="1" x14ac:dyDescent="0.25">
      <c r="A379" s="205"/>
      <c r="B379" s="205"/>
      <c r="C379" s="202"/>
      <c r="D379" s="202"/>
      <c r="E379" s="202"/>
      <c r="F379" s="202"/>
      <c r="G379" s="202"/>
      <c r="H379" s="202"/>
      <c r="L379" s="2"/>
    </row>
    <row r="380" spans="1:12" s="7" customFormat="1" x14ac:dyDescent="0.25">
      <c r="A380" s="205"/>
      <c r="B380" s="205"/>
      <c r="C380" s="202"/>
      <c r="D380" s="202"/>
      <c r="E380" s="202"/>
      <c r="F380" s="202"/>
      <c r="G380" s="202"/>
      <c r="H380" s="202"/>
      <c r="L380" s="2"/>
    </row>
    <row r="381" spans="1:12" s="7" customFormat="1" x14ac:dyDescent="0.25">
      <c r="A381" s="205"/>
      <c r="B381" s="205"/>
      <c r="C381" s="202"/>
      <c r="D381" s="202"/>
      <c r="E381" s="202"/>
      <c r="F381" s="202"/>
      <c r="G381" s="202"/>
      <c r="H381" s="202"/>
      <c r="L381" s="2"/>
    </row>
    <row r="382" spans="1:12" s="7" customFormat="1" x14ac:dyDescent="0.25">
      <c r="A382" s="205"/>
      <c r="B382" s="205"/>
      <c r="C382" s="202"/>
      <c r="D382" s="202"/>
      <c r="E382" s="202"/>
      <c r="F382" s="202"/>
      <c r="G382" s="202"/>
      <c r="H382" s="202"/>
      <c r="L382" s="2"/>
    </row>
    <row r="383" spans="1:12" s="7" customFormat="1" x14ac:dyDescent="0.25">
      <c r="A383" s="205"/>
      <c r="B383" s="205"/>
      <c r="C383" s="202"/>
      <c r="D383" s="202"/>
      <c r="E383" s="202"/>
      <c r="F383" s="202"/>
      <c r="G383" s="202"/>
      <c r="H383" s="202"/>
      <c r="L383" s="2"/>
    </row>
    <row r="384" spans="1:12" s="7" customFormat="1" x14ac:dyDescent="0.25">
      <c r="A384" s="205"/>
      <c r="B384" s="205"/>
      <c r="C384" s="202"/>
      <c r="D384" s="202"/>
      <c r="E384" s="202"/>
      <c r="F384" s="202"/>
      <c r="G384" s="202"/>
      <c r="H384" s="202"/>
      <c r="L384" s="2"/>
    </row>
    <row r="385" spans="1:12" s="7" customFormat="1" x14ac:dyDescent="0.25">
      <c r="A385" s="205"/>
      <c r="B385" s="205"/>
      <c r="C385" s="202"/>
      <c r="D385" s="202"/>
      <c r="E385" s="202"/>
      <c r="F385" s="202"/>
      <c r="G385" s="202"/>
      <c r="H385" s="202"/>
      <c r="L385" s="2"/>
    </row>
    <row r="386" spans="1:12" s="7" customFormat="1" x14ac:dyDescent="0.25">
      <c r="A386" s="205"/>
      <c r="B386" s="205"/>
      <c r="C386" s="202"/>
      <c r="D386" s="202"/>
      <c r="E386" s="202"/>
      <c r="F386" s="202"/>
      <c r="G386" s="202"/>
      <c r="H386" s="202"/>
      <c r="L386" s="2"/>
    </row>
    <row r="387" spans="1:12" s="7" customFormat="1" x14ac:dyDescent="0.25">
      <c r="A387" s="205"/>
      <c r="B387" s="205"/>
      <c r="C387" s="202"/>
      <c r="D387" s="202"/>
      <c r="E387" s="202"/>
      <c r="F387" s="202"/>
      <c r="G387" s="202"/>
      <c r="H387" s="202"/>
      <c r="L387" s="2"/>
    </row>
    <row r="388" spans="1:12" s="7" customFormat="1" x14ac:dyDescent="0.25">
      <c r="A388" s="205"/>
      <c r="B388" s="205"/>
      <c r="C388" s="202"/>
      <c r="D388" s="202"/>
      <c r="E388" s="202"/>
      <c r="F388" s="202"/>
      <c r="G388" s="202"/>
      <c r="H388" s="202"/>
      <c r="L388" s="2"/>
    </row>
    <row r="389" spans="1:12" s="7" customFormat="1" x14ac:dyDescent="0.25">
      <c r="A389" s="205"/>
      <c r="B389" s="205"/>
      <c r="C389" s="202"/>
      <c r="D389" s="202"/>
      <c r="E389" s="202"/>
      <c r="F389" s="202"/>
      <c r="G389" s="202"/>
      <c r="H389" s="202"/>
      <c r="L389" s="2"/>
    </row>
    <row r="390" spans="1:12" s="7" customFormat="1" x14ac:dyDescent="0.25">
      <c r="A390" s="205"/>
      <c r="B390" s="205"/>
      <c r="C390" s="202"/>
      <c r="D390" s="202"/>
      <c r="E390" s="202"/>
      <c r="F390" s="202"/>
      <c r="G390" s="202"/>
      <c r="H390" s="202"/>
      <c r="L390" s="2"/>
    </row>
    <row r="391" spans="1:12" s="7" customFormat="1" x14ac:dyDescent="0.25">
      <c r="A391" s="205"/>
      <c r="B391" s="205"/>
      <c r="C391" s="202"/>
      <c r="D391" s="202"/>
      <c r="E391" s="202"/>
      <c r="F391" s="202"/>
      <c r="G391" s="202"/>
      <c r="H391" s="202"/>
      <c r="L391" s="2"/>
    </row>
    <row r="392" spans="1:12" s="7" customFormat="1" x14ac:dyDescent="0.25">
      <c r="A392" s="205"/>
      <c r="B392" s="205"/>
      <c r="C392" s="202"/>
      <c r="D392" s="202"/>
      <c r="E392" s="202"/>
      <c r="F392" s="202"/>
      <c r="G392" s="202"/>
      <c r="H392" s="202"/>
      <c r="L392" s="2"/>
    </row>
    <row r="393" spans="1:12" s="7" customFormat="1" x14ac:dyDescent="0.25">
      <c r="A393" s="205"/>
      <c r="B393" s="205"/>
      <c r="C393" s="202"/>
      <c r="D393" s="202"/>
      <c r="E393" s="202"/>
      <c r="F393" s="202"/>
      <c r="G393" s="202"/>
      <c r="H393" s="202"/>
      <c r="L393" s="2"/>
    </row>
    <row r="394" spans="1:12" s="7" customFormat="1" x14ac:dyDescent="0.25">
      <c r="A394" s="205"/>
      <c r="B394" s="205"/>
      <c r="C394" s="202"/>
      <c r="D394" s="202"/>
      <c r="E394" s="202"/>
      <c r="F394" s="202"/>
      <c r="G394" s="202"/>
      <c r="H394" s="202"/>
      <c r="L394" s="2"/>
    </row>
    <row r="395" spans="1:12" s="7" customFormat="1" x14ac:dyDescent="0.25">
      <c r="A395" s="205"/>
      <c r="B395" s="205"/>
      <c r="C395" s="202"/>
      <c r="D395" s="202"/>
      <c r="E395" s="202"/>
      <c r="F395" s="202"/>
      <c r="G395" s="202"/>
      <c r="H395" s="202"/>
      <c r="L395" s="2"/>
    </row>
    <row r="396" spans="1:12" s="7" customFormat="1" x14ac:dyDescent="0.25">
      <c r="A396" s="205"/>
      <c r="B396" s="205"/>
      <c r="C396" s="202"/>
      <c r="D396" s="202"/>
      <c r="E396" s="202"/>
      <c r="F396" s="202"/>
      <c r="G396" s="202"/>
      <c r="H396" s="202"/>
      <c r="L396" s="2"/>
    </row>
    <row r="397" spans="1:12" s="7" customFormat="1" x14ac:dyDescent="0.25">
      <c r="A397" s="205"/>
      <c r="B397" s="205"/>
      <c r="C397" s="202"/>
      <c r="D397" s="202"/>
      <c r="E397" s="202"/>
      <c r="F397" s="202"/>
      <c r="G397" s="202"/>
      <c r="H397" s="202"/>
      <c r="L397" s="2"/>
    </row>
    <row r="398" spans="1:12" s="7" customFormat="1" x14ac:dyDescent="0.25">
      <c r="A398" s="205"/>
      <c r="B398" s="205"/>
      <c r="C398" s="202"/>
      <c r="D398" s="202"/>
      <c r="E398" s="202"/>
      <c r="F398" s="202"/>
      <c r="G398" s="202"/>
      <c r="H398" s="202"/>
      <c r="L398" s="2"/>
    </row>
    <row r="399" spans="1:12" s="7" customFormat="1" x14ac:dyDescent="0.25">
      <c r="A399" s="205"/>
      <c r="B399" s="205"/>
      <c r="C399" s="202"/>
      <c r="D399" s="202"/>
      <c r="E399" s="202"/>
      <c r="F399" s="202"/>
      <c r="G399" s="202"/>
      <c r="H399" s="202"/>
      <c r="L399" s="2"/>
    </row>
    <row r="400" spans="1:12" s="7" customFormat="1" x14ac:dyDescent="0.25">
      <c r="A400" s="205"/>
      <c r="B400" s="205"/>
      <c r="C400" s="202"/>
      <c r="D400" s="202"/>
      <c r="E400" s="202"/>
      <c r="F400" s="202"/>
      <c r="G400" s="202"/>
      <c r="H400" s="202"/>
      <c r="L400" s="2"/>
    </row>
    <row r="401" spans="1:12" s="7" customFormat="1" x14ac:dyDescent="0.25">
      <c r="A401" s="205"/>
      <c r="B401" s="205"/>
      <c r="C401" s="202"/>
      <c r="D401" s="202"/>
      <c r="E401" s="202"/>
      <c r="F401" s="202"/>
      <c r="G401" s="202"/>
      <c r="H401" s="202"/>
      <c r="L401" s="2"/>
    </row>
    <row r="402" spans="1:12" s="7" customFormat="1" x14ac:dyDescent="0.25">
      <c r="A402" s="205"/>
      <c r="B402" s="205"/>
      <c r="C402" s="202"/>
      <c r="D402" s="202"/>
      <c r="E402" s="202"/>
      <c r="F402" s="202"/>
      <c r="G402" s="202"/>
      <c r="H402" s="202"/>
      <c r="L402" s="2"/>
    </row>
    <row r="403" spans="1:12" s="7" customFormat="1" x14ac:dyDescent="0.25">
      <c r="A403" s="205"/>
      <c r="B403" s="205"/>
      <c r="C403" s="202"/>
      <c r="D403" s="202"/>
      <c r="E403" s="202"/>
      <c r="F403" s="202"/>
      <c r="G403" s="202"/>
      <c r="H403" s="202"/>
      <c r="L403" s="2"/>
    </row>
    <row r="404" spans="1:12" s="7" customFormat="1" x14ac:dyDescent="0.25">
      <c r="A404" s="205"/>
      <c r="B404" s="205"/>
      <c r="C404" s="202"/>
      <c r="D404" s="202"/>
      <c r="E404" s="202"/>
      <c r="F404" s="202"/>
      <c r="G404" s="202"/>
      <c r="H404" s="202"/>
      <c r="L404" s="2"/>
    </row>
    <row r="405" spans="1:12" s="7" customFormat="1" x14ac:dyDescent="0.25">
      <c r="A405" s="205"/>
      <c r="B405" s="205"/>
      <c r="C405" s="202"/>
      <c r="D405" s="202"/>
      <c r="E405" s="202"/>
      <c r="F405" s="202"/>
      <c r="G405" s="202"/>
      <c r="H405" s="202"/>
      <c r="L405" s="2"/>
    </row>
    <row r="406" spans="1:12" s="7" customFormat="1" x14ac:dyDescent="0.25">
      <c r="A406" s="205"/>
      <c r="B406" s="205"/>
      <c r="C406" s="202"/>
      <c r="D406" s="202"/>
      <c r="E406" s="202"/>
      <c r="F406" s="202"/>
      <c r="G406" s="202"/>
      <c r="H406" s="202"/>
      <c r="L406" s="2"/>
    </row>
    <row r="407" spans="1:12" s="7" customFormat="1" x14ac:dyDescent="0.25">
      <c r="A407" s="205"/>
      <c r="B407" s="205"/>
      <c r="C407" s="202"/>
      <c r="D407" s="202"/>
      <c r="E407" s="202"/>
      <c r="F407" s="202"/>
      <c r="G407" s="202"/>
      <c r="H407" s="202"/>
      <c r="L407" s="2"/>
    </row>
    <row r="408" spans="1:12" s="7" customFormat="1" x14ac:dyDescent="0.25">
      <c r="A408" s="205"/>
      <c r="B408" s="205"/>
      <c r="C408" s="202"/>
      <c r="D408" s="202"/>
      <c r="E408" s="202"/>
      <c r="F408" s="202"/>
      <c r="G408" s="202"/>
      <c r="H408" s="202"/>
      <c r="L408" s="2"/>
    </row>
    <row r="409" spans="1:12" s="7" customFormat="1" x14ac:dyDescent="0.25">
      <c r="A409" s="205"/>
      <c r="B409" s="205"/>
      <c r="C409" s="202"/>
      <c r="D409" s="202"/>
      <c r="E409" s="202"/>
      <c r="F409" s="202"/>
      <c r="G409" s="202"/>
      <c r="H409" s="202"/>
      <c r="L409" s="2"/>
    </row>
    <row r="410" spans="1:12" s="7" customFormat="1" x14ac:dyDescent="0.25">
      <c r="A410" s="205"/>
      <c r="B410" s="205"/>
      <c r="C410" s="202"/>
      <c r="D410" s="202"/>
      <c r="E410" s="202"/>
      <c r="F410" s="202"/>
      <c r="G410" s="202"/>
      <c r="H410" s="202"/>
      <c r="L410" s="2"/>
    </row>
    <row r="411" spans="1:12" s="7" customFormat="1" x14ac:dyDescent="0.25">
      <c r="A411" s="205"/>
      <c r="B411" s="205"/>
      <c r="C411" s="202"/>
      <c r="D411" s="202"/>
      <c r="E411" s="202"/>
      <c r="F411" s="202"/>
      <c r="G411" s="202"/>
      <c r="H411" s="202"/>
      <c r="L411" s="2"/>
    </row>
    <row r="412" spans="1:12" s="7" customFormat="1" x14ac:dyDescent="0.25">
      <c r="A412" s="205"/>
      <c r="B412" s="205"/>
      <c r="C412" s="202"/>
      <c r="D412" s="202"/>
      <c r="E412" s="202"/>
      <c r="F412" s="202"/>
      <c r="G412" s="202"/>
      <c r="H412" s="202"/>
      <c r="L412" s="2"/>
    </row>
    <row r="413" spans="1:12" s="7" customFormat="1" x14ac:dyDescent="0.25">
      <c r="A413" s="205"/>
      <c r="B413" s="205"/>
      <c r="C413" s="202"/>
      <c r="D413" s="202"/>
      <c r="E413" s="202"/>
      <c r="F413" s="202"/>
      <c r="G413" s="202"/>
      <c r="H413" s="202"/>
      <c r="L413" s="2"/>
    </row>
    <row r="414" spans="1:12" s="7" customFormat="1" x14ac:dyDescent="0.25">
      <c r="A414" s="205"/>
      <c r="B414" s="205"/>
      <c r="C414" s="202"/>
      <c r="D414" s="202"/>
      <c r="E414" s="202"/>
      <c r="F414" s="202"/>
      <c r="G414" s="202"/>
      <c r="H414" s="202"/>
      <c r="L414" s="2"/>
    </row>
    <row r="415" spans="1:12" s="7" customFormat="1" x14ac:dyDescent="0.25">
      <c r="A415" s="205"/>
      <c r="B415" s="205"/>
      <c r="C415" s="202"/>
      <c r="D415" s="202"/>
      <c r="E415" s="202"/>
      <c r="F415" s="202"/>
      <c r="G415" s="202"/>
      <c r="H415" s="202"/>
      <c r="L415" s="2"/>
    </row>
    <row r="416" spans="1:12" s="7" customFormat="1" x14ac:dyDescent="0.25">
      <c r="A416" s="205"/>
      <c r="B416" s="205"/>
      <c r="C416" s="202"/>
      <c r="D416" s="202"/>
      <c r="E416" s="202"/>
      <c r="F416" s="202"/>
      <c r="G416" s="202"/>
      <c r="H416" s="202"/>
      <c r="L416" s="2"/>
    </row>
    <row r="417" spans="1:12" s="7" customFormat="1" x14ac:dyDescent="0.25">
      <c r="A417" s="205"/>
      <c r="B417" s="205"/>
      <c r="C417" s="202"/>
      <c r="D417" s="202"/>
      <c r="E417" s="202"/>
      <c r="F417" s="202"/>
      <c r="G417" s="202"/>
      <c r="H417" s="202"/>
      <c r="L417" s="2"/>
    </row>
    <row r="418" spans="1:12" s="7" customFormat="1" x14ac:dyDescent="0.25">
      <c r="A418" s="205"/>
      <c r="B418" s="205"/>
      <c r="C418" s="202"/>
      <c r="D418" s="202"/>
      <c r="E418" s="202"/>
      <c r="F418" s="202"/>
      <c r="G418" s="202"/>
      <c r="H418" s="202"/>
      <c r="L418" s="2"/>
    </row>
    <row r="419" spans="1:12" s="7" customFormat="1" x14ac:dyDescent="0.25">
      <c r="A419" s="205"/>
      <c r="B419" s="205"/>
      <c r="C419" s="202"/>
      <c r="D419" s="202"/>
      <c r="E419" s="202"/>
      <c r="F419" s="202"/>
      <c r="G419" s="202"/>
      <c r="H419" s="202"/>
      <c r="L419" s="2"/>
    </row>
    <row r="420" spans="1:12" s="7" customFormat="1" x14ac:dyDescent="0.25">
      <c r="A420" s="205"/>
      <c r="B420" s="205"/>
      <c r="C420" s="202"/>
      <c r="D420" s="202"/>
      <c r="E420" s="202"/>
      <c r="F420" s="202"/>
      <c r="G420" s="202"/>
      <c r="H420" s="202"/>
      <c r="L420" s="2"/>
    </row>
    <row r="421" spans="1:12" s="7" customFormat="1" x14ac:dyDescent="0.25">
      <c r="A421" s="205"/>
      <c r="B421" s="205"/>
      <c r="C421" s="202"/>
      <c r="D421" s="202"/>
      <c r="E421" s="202"/>
      <c r="F421" s="202"/>
      <c r="G421" s="202"/>
      <c r="H421" s="202"/>
      <c r="L421" s="2"/>
    </row>
    <row r="422" spans="1:12" s="7" customFormat="1" x14ac:dyDescent="0.25">
      <c r="A422" s="205"/>
      <c r="B422" s="205"/>
      <c r="C422" s="202"/>
      <c r="D422" s="202"/>
      <c r="E422" s="202"/>
      <c r="F422" s="202"/>
      <c r="G422" s="202"/>
      <c r="H422" s="202"/>
      <c r="L422" s="2"/>
    </row>
    <row r="423" spans="1:12" s="7" customFormat="1" x14ac:dyDescent="0.25">
      <c r="A423" s="205"/>
      <c r="B423" s="205"/>
      <c r="C423" s="202"/>
      <c r="D423" s="202"/>
      <c r="E423" s="202"/>
      <c r="F423" s="202"/>
      <c r="G423" s="202"/>
      <c r="H423" s="202"/>
      <c r="L423" s="2"/>
    </row>
    <row r="424" spans="1:12" s="7" customFormat="1" x14ac:dyDescent="0.25">
      <c r="A424" s="205"/>
      <c r="B424" s="205"/>
      <c r="C424" s="202"/>
      <c r="D424" s="202"/>
      <c r="E424" s="202"/>
      <c r="F424" s="202"/>
      <c r="G424" s="202"/>
      <c r="H424" s="202"/>
      <c r="L424" s="2"/>
    </row>
    <row r="425" spans="1:12" s="7" customFormat="1" x14ac:dyDescent="0.25">
      <c r="A425" s="205"/>
      <c r="B425" s="205"/>
      <c r="C425" s="202"/>
      <c r="D425" s="202"/>
      <c r="E425" s="202"/>
      <c r="F425" s="202"/>
      <c r="G425" s="202"/>
      <c r="H425" s="202"/>
      <c r="L425" s="2"/>
    </row>
    <row r="426" spans="1:12" s="7" customFormat="1" x14ac:dyDescent="0.25">
      <c r="A426" s="205"/>
      <c r="B426" s="205"/>
      <c r="C426" s="202"/>
      <c r="D426" s="202"/>
      <c r="E426" s="202"/>
      <c r="F426" s="202"/>
      <c r="G426" s="202"/>
      <c r="H426" s="202"/>
      <c r="L426" s="2"/>
    </row>
    <row r="427" spans="1:12" s="7" customFormat="1" x14ac:dyDescent="0.25">
      <c r="A427" s="205"/>
      <c r="B427" s="205"/>
      <c r="C427" s="202"/>
      <c r="D427" s="202"/>
      <c r="E427" s="202"/>
      <c r="F427" s="202"/>
      <c r="G427" s="202"/>
      <c r="H427" s="202"/>
      <c r="L427" s="2"/>
    </row>
    <row r="428" spans="1:12" s="7" customFormat="1" x14ac:dyDescent="0.25">
      <c r="A428" s="205"/>
      <c r="B428" s="205"/>
      <c r="C428" s="202"/>
      <c r="D428" s="202"/>
      <c r="E428" s="202"/>
      <c r="F428" s="202"/>
      <c r="G428" s="202"/>
      <c r="H428" s="202"/>
      <c r="L428" s="2"/>
    </row>
    <row r="429" spans="1:12" s="7" customFormat="1" x14ac:dyDescent="0.25">
      <c r="A429" s="205"/>
      <c r="B429" s="205"/>
      <c r="C429" s="202"/>
      <c r="D429" s="202"/>
      <c r="E429" s="202"/>
      <c r="F429" s="202"/>
      <c r="G429" s="202"/>
      <c r="H429" s="202"/>
      <c r="L429" s="2"/>
    </row>
    <row r="430" spans="1:12" s="7" customFormat="1" x14ac:dyDescent="0.25">
      <c r="A430" s="205"/>
      <c r="B430" s="205"/>
      <c r="C430" s="202"/>
      <c r="D430" s="202"/>
      <c r="E430" s="202"/>
      <c r="F430" s="202"/>
      <c r="G430" s="202"/>
      <c r="H430" s="202"/>
      <c r="L430" s="2"/>
    </row>
    <row r="431" spans="1:12" s="7" customFormat="1" x14ac:dyDescent="0.25">
      <c r="A431" s="205"/>
      <c r="B431" s="205"/>
      <c r="C431" s="202"/>
      <c r="D431" s="202"/>
      <c r="E431" s="202"/>
      <c r="F431" s="202"/>
      <c r="G431" s="202"/>
      <c r="H431" s="202"/>
      <c r="L431" s="2"/>
    </row>
    <row r="432" spans="1:12" s="7" customFormat="1" x14ac:dyDescent="0.25">
      <c r="A432" s="205"/>
      <c r="B432" s="205"/>
      <c r="C432" s="202"/>
      <c r="D432" s="202"/>
      <c r="E432" s="202"/>
      <c r="F432" s="202"/>
      <c r="G432" s="202"/>
      <c r="H432" s="202"/>
      <c r="L432" s="2"/>
    </row>
    <row r="433" spans="1:12" s="7" customFormat="1" x14ac:dyDescent="0.25">
      <c r="A433" s="205"/>
      <c r="B433" s="205"/>
      <c r="C433" s="202"/>
      <c r="D433" s="202"/>
      <c r="E433" s="202"/>
      <c r="F433" s="202"/>
      <c r="G433" s="202"/>
      <c r="H433" s="202"/>
      <c r="L433" s="2"/>
    </row>
    <row r="434" spans="1:12" s="7" customFormat="1" x14ac:dyDescent="0.25">
      <c r="A434" s="205"/>
      <c r="B434" s="205"/>
      <c r="C434" s="202"/>
      <c r="D434" s="202"/>
      <c r="E434" s="202"/>
      <c r="F434" s="202"/>
      <c r="G434" s="202"/>
      <c r="H434" s="202"/>
      <c r="L434" s="2"/>
    </row>
    <row r="435" spans="1:12" s="7" customFormat="1" x14ac:dyDescent="0.25">
      <c r="A435" s="205"/>
      <c r="B435" s="205"/>
      <c r="C435" s="202"/>
      <c r="D435" s="202"/>
      <c r="E435" s="202"/>
      <c r="F435" s="202"/>
      <c r="G435" s="202"/>
      <c r="H435" s="202"/>
      <c r="L435" s="2"/>
    </row>
    <row r="436" spans="1:12" s="7" customFormat="1" x14ac:dyDescent="0.25">
      <c r="A436" s="205"/>
      <c r="B436" s="205"/>
      <c r="C436" s="202"/>
      <c r="D436" s="202"/>
      <c r="E436" s="202"/>
      <c r="F436" s="202"/>
      <c r="G436" s="202"/>
      <c r="H436" s="202"/>
      <c r="L436" s="2"/>
    </row>
    <row r="437" spans="1:12" s="7" customFormat="1" x14ac:dyDescent="0.25">
      <c r="A437" s="205"/>
      <c r="B437" s="205"/>
      <c r="C437" s="202"/>
      <c r="D437" s="202"/>
      <c r="E437" s="202"/>
      <c r="F437" s="202"/>
      <c r="G437" s="202"/>
      <c r="H437" s="202"/>
      <c r="L437" s="2"/>
    </row>
    <row r="438" spans="1:12" s="7" customFormat="1" x14ac:dyDescent="0.25">
      <c r="A438" s="205"/>
      <c r="B438" s="205"/>
      <c r="C438" s="202"/>
      <c r="D438" s="202"/>
      <c r="E438" s="202"/>
      <c r="F438" s="202"/>
      <c r="G438" s="202"/>
      <c r="H438" s="202"/>
      <c r="L438" s="2"/>
    </row>
    <row r="439" spans="1:12" s="7" customFormat="1" x14ac:dyDescent="0.25">
      <c r="A439" s="205"/>
      <c r="B439" s="205"/>
      <c r="C439" s="202"/>
      <c r="D439" s="202"/>
      <c r="E439" s="202"/>
      <c r="F439" s="202"/>
      <c r="G439" s="202"/>
      <c r="H439" s="202"/>
      <c r="L439" s="2"/>
    </row>
    <row r="440" spans="1:12" s="7" customFormat="1" x14ac:dyDescent="0.25">
      <c r="A440" s="205"/>
      <c r="B440" s="205"/>
      <c r="C440" s="202"/>
      <c r="D440" s="202"/>
      <c r="E440" s="202"/>
      <c r="F440" s="202"/>
      <c r="G440" s="202"/>
      <c r="H440" s="202"/>
      <c r="L440" s="2"/>
    </row>
    <row r="441" spans="1:12" s="7" customFormat="1" x14ac:dyDescent="0.25">
      <c r="A441" s="205"/>
      <c r="B441" s="205"/>
      <c r="C441" s="202"/>
      <c r="D441" s="202"/>
      <c r="E441" s="202"/>
      <c r="F441" s="202"/>
      <c r="G441" s="202"/>
      <c r="H441" s="202"/>
      <c r="L441" s="2"/>
    </row>
    <row r="442" spans="1:12" s="7" customFormat="1" x14ac:dyDescent="0.25">
      <c r="A442" s="205"/>
      <c r="B442" s="205"/>
      <c r="C442" s="202"/>
      <c r="D442" s="202"/>
      <c r="E442" s="202"/>
      <c r="F442" s="202"/>
      <c r="G442" s="202"/>
      <c r="H442" s="202"/>
      <c r="L442" s="2"/>
    </row>
    <row r="443" spans="1:12" s="7" customFormat="1" x14ac:dyDescent="0.25">
      <c r="A443" s="205"/>
      <c r="B443" s="205"/>
      <c r="C443" s="202"/>
      <c r="D443" s="202"/>
      <c r="E443" s="202"/>
      <c r="F443" s="202"/>
      <c r="G443" s="202"/>
      <c r="H443" s="202"/>
      <c r="L443" s="2"/>
    </row>
    <row r="444" spans="1:12" s="7" customFormat="1" x14ac:dyDescent="0.25">
      <c r="A444" s="205"/>
      <c r="B444" s="205"/>
      <c r="C444" s="202"/>
      <c r="D444" s="202"/>
      <c r="E444" s="202"/>
      <c r="F444" s="202"/>
      <c r="G444" s="202"/>
      <c r="H444" s="202"/>
      <c r="L444" s="2"/>
    </row>
    <row r="445" spans="1:12" s="7" customFormat="1" x14ac:dyDescent="0.25">
      <c r="A445" s="205"/>
      <c r="B445" s="205"/>
      <c r="C445" s="202"/>
      <c r="D445" s="202"/>
      <c r="E445" s="202"/>
      <c r="F445" s="202"/>
      <c r="G445" s="202"/>
      <c r="H445" s="202"/>
      <c r="L445" s="2"/>
    </row>
    <row r="446" spans="1:12" s="7" customFormat="1" x14ac:dyDescent="0.25">
      <c r="A446" s="205"/>
      <c r="B446" s="205"/>
      <c r="C446" s="202"/>
      <c r="D446" s="202"/>
      <c r="E446" s="202"/>
      <c r="F446" s="202"/>
      <c r="G446" s="202"/>
      <c r="H446" s="202"/>
      <c r="L446" s="2"/>
    </row>
    <row r="447" spans="1:12" s="7" customFormat="1" x14ac:dyDescent="0.25">
      <c r="A447" s="205"/>
      <c r="B447" s="205"/>
      <c r="C447" s="202"/>
      <c r="D447" s="202"/>
      <c r="E447" s="202"/>
      <c r="F447" s="202"/>
      <c r="G447" s="202"/>
      <c r="H447" s="202"/>
      <c r="L447" s="2"/>
    </row>
    <row r="448" spans="1:12" s="7" customFormat="1" x14ac:dyDescent="0.25">
      <c r="A448" s="205"/>
      <c r="B448" s="205"/>
      <c r="C448" s="202"/>
      <c r="D448" s="202"/>
      <c r="E448" s="202"/>
      <c r="F448" s="202"/>
      <c r="G448" s="202"/>
      <c r="H448" s="202"/>
      <c r="L448" s="2"/>
    </row>
    <row r="449" spans="1:12" s="7" customFormat="1" x14ac:dyDescent="0.25">
      <c r="A449" s="205"/>
      <c r="B449" s="205"/>
      <c r="C449" s="202"/>
      <c r="D449" s="202"/>
      <c r="E449" s="202"/>
      <c r="F449" s="202"/>
      <c r="G449" s="202"/>
      <c r="H449" s="202"/>
      <c r="L449" s="2"/>
    </row>
    <row r="450" spans="1:12" s="7" customFormat="1" x14ac:dyDescent="0.25">
      <c r="A450" s="205"/>
      <c r="B450" s="205"/>
      <c r="C450" s="202"/>
      <c r="D450" s="202"/>
      <c r="E450" s="202"/>
      <c r="F450" s="202"/>
      <c r="G450" s="202"/>
      <c r="H450" s="202"/>
      <c r="L450" s="2"/>
    </row>
    <row r="451" spans="1:12" s="7" customFormat="1" x14ac:dyDescent="0.25">
      <c r="A451" s="205"/>
      <c r="B451" s="205"/>
      <c r="C451" s="202"/>
      <c r="D451" s="202"/>
      <c r="E451" s="202"/>
      <c r="F451" s="202"/>
      <c r="G451" s="202"/>
      <c r="H451" s="202"/>
      <c r="L451" s="2"/>
    </row>
    <row r="452" spans="1:12" s="7" customFormat="1" x14ac:dyDescent="0.25">
      <c r="A452" s="205"/>
      <c r="B452" s="205"/>
      <c r="C452" s="202"/>
      <c r="D452" s="202"/>
      <c r="E452" s="202"/>
      <c r="F452" s="202"/>
      <c r="G452" s="202"/>
      <c r="H452" s="202"/>
      <c r="L452" s="2"/>
    </row>
    <row r="453" spans="1:12" s="7" customFormat="1" x14ac:dyDescent="0.25">
      <c r="A453" s="205"/>
      <c r="B453" s="205"/>
      <c r="C453" s="202"/>
      <c r="D453" s="202"/>
      <c r="E453" s="202"/>
      <c r="F453" s="202"/>
      <c r="G453" s="202"/>
      <c r="H453" s="202"/>
      <c r="L453" s="2"/>
    </row>
    <row r="454" spans="1:12" s="7" customFormat="1" x14ac:dyDescent="0.25">
      <c r="A454" s="205"/>
      <c r="B454" s="205"/>
      <c r="C454" s="202"/>
      <c r="D454" s="202"/>
      <c r="E454" s="202"/>
      <c r="F454" s="202"/>
      <c r="G454" s="202"/>
      <c r="H454" s="202"/>
      <c r="L454" s="2"/>
    </row>
    <row r="455" spans="1:12" s="7" customFormat="1" x14ac:dyDescent="0.25">
      <c r="A455" s="205"/>
      <c r="B455" s="205"/>
      <c r="C455" s="202"/>
      <c r="D455" s="202"/>
      <c r="E455" s="202"/>
      <c r="F455" s="202"/>
      <c r="G455" s="202"/>
      <c r="H455" s="202"/>
      <c r="L455" s="2"/>
    </row>
    <row r="456" spans="1:12" s="7" customFormat="1" x14ac:dyDescent="0.25">
      <c r="A456" s="205"/>
      <c r="B456" s="205"/>
      <c r="C456" s="202"/>
      <c r="D456" s="202"/>
      <c r="E456" s="202"/>
      <c r="F456" s="202"/>
      <c r="G456" s="202"/>
      <c r="H456" s="202"/>
      <c r="L456" s="2"/>
    </row>
    <row r="457" spans="1:12" s="7" customFormat="1" x14ac:dyDescent="0.25">
      <c r="A457" s="205"/>
      <c r="B457" s="205"/>
      <c r="C457" s="202"/>
      <c r="D457" s="202"/>
      <c r="E457" s="202"/>
      <c r="F457" s="202"/>
      <c r="G457" s="202"/>
      <c r="H457" s="202"/>
      <c r="L457" s="2"/>
    </row>
    <row r="458" spans="1:12" s="7" customFormat="1" x14ac:dyDescent="0.25">
      <c r="A458" s="205"/>
      <c r="B458" s="205"/>
      <c r="C458" s="202"/>
      <c r="D458" s="202"/>
      <c r="E458" s="202"/>
      <c r="F458" s="202"/>
      <c r="G458" s="202"/>
      <c r="H458" s="202"/>
      <c r="L458" s="2"/>
    </row>
    <row r="459" spans="1:12" s="7" customFormat="1" x14ac:dyDescent="0.25">
      <c r="A459" s="205"/>
      <c r="B459" s="205"/>
      <c r="C459" s="202"/>
      <c r="D459" s="202"/>
      <c r="E459" s="202"/>
      <c r="F459" s="202"/>
      <c r="G459" s="202"/>
      <c r="H459" s="202"/>
      <c r="L459" s="2"/>
    </row>
    <row r="460" spans="1:12" s="7" customFormat="1" x14ac:dyDescent="0.25">
      <c r="A460" s="205"/>
      <c r="B460" s="205"/>
      <c r="C460" s="202"/>
      <c r="D460" s="202"/>
      <c r="E460" s="202"/>
      <c r="F460" s="202"/>
      <c r="G460" s="202"/>
      <c r="H460" s="202"/>
      <c r="L460" s="2"/>
    </row>
    <row r="461" spans="1:12" s="7" customFormat="1" x14ac:dyDescent="0.25">
      <c r="A461" s="205"/>
      <c r="B461" s="205"/>
      <c r="C461" s="202"/>
      <c r="D461" s="202"/>
      <c r="E461" s="202"/>
      <c r="F461" s="202"/>
      <c r="G461" s="202"/>
      <c r="H461" s="202"/>
      <c r="L461" s="2"/>
    </row>
    <row r="462" spans="1:12" s="7" customFormat="1" x14ac:dyDescent="0.25">
      <c r="A462" s="205"/>
      <c r="B462" s="205"/>
      <c r="C462" s="202"/>
      <c r="D462" s="202"/>
      <c r="E462" s="202"/>
      <c r="F462" s="202"/>
      <c r="G462" s="202"/>
      <c r="H462" s="202"/>
      <c r="L462" s="2"/>
    </row>
    <row r="463" spans="1:12" s="7" customFormat="1" x14ac:dyDescent="0.25">
      <c r="A463" s="205"/>
      <c r="B463" s="205"/>
      <c r="C463" s="202"/>
      <c r="D463" s="202"/>
      <c r="E463" s="202"/>
      <c r="F463" s="202"/>
      <c r="G463" s="202"/>
      <c r="H463" s="202"/>
      <c r="L463" s="2"/>
    </row>
    <row r="464" spans="1:12" s="7" customFormat="1" x14ac:dyDescent="0.25">
      <c r="A464" s="205"/>
      <c r="B464" s="205"/>
      <c r="C464" s="202"/>
      <c r="D464" s="202"/>
      <c r="E464" s="202"/>
      <c r="F464" s="202"/>
      <c r="G464" s="202"/>
      <c r="H464" s="202"/>
      <c r="L464" s="2"/>
    </row>
    <row r="465" spans="1:12" s="7" customFormat="1" x14ac:dyDescent="0.25">
      <c r="A465" s="205"/>
      <c r="B465" s="205"/>
      <c r="C465" s="202"/>
      <c r="D465" s="202"/>
      <c r="E465" s="202"/>
      <c r="F465" s="202"/>
      <c r="G465" s="202"/>
      <c r="H465" s="202"/>
      <c r="L465" s="2"/>
    </row>
    <row r="466" spans="1:12" s="7" customFormat="1" x14ac:dyDescent="0.25">
      <c r="A466" s="205"/>
      <c r="B466" s="205"/>
      <c r="C466" s="202"/>
      <c r="D466" s="202"/>
      <c r="E466" s="202"/>
      <c r="F466" s="202"/>
      <c r="G466" s="202"/>
      <c r="H466" s="202"/>
      <c r="L466" s="2"/>
    </row>
    <row r="467" spans="1:12" s="7" customFormat="1" x14ac:dyDescent="0.25">
      <c r="A467" s="205"/>
      <c r="B467" s="205"/>
      <c r="C467" s="202"/>
      <c r="D467" s="202"/>
      <c r="E467" s="202"/>
      <c r="F467" s="202"/>
      <c r="G467" s="202"/>
      <c r="H467" s="202"/>
      <c r="L467" s="2"/>
    </row>
    <row r="468" spans="1:12" s="7" customFormat="1" x14ac:dyDescent="0.25">
      <c r="A468" s="205"/>
      <c r="B468" s="205"/>
      <c r="C468" s="202"/>
      <c r="D468" s="202"/>
      <c r="E468" s="202"/>
      <c r="F468" s="202"/>
      <c r="G468" s="202"/>
      <c r="H468" s="202"/>
      <c r="L468" s="2"/>
    </row>
    <row r="469" spans="1:12" s="7" customFormat="1" x14ac:dyDescent="0.25">
      <c r="A469" s="205"/>
      <c r="B469" s="205"/>
      <c r="C469" s="202"/>
      <c r="D469" s="202"/>
      <c r="E469" s="202"/>
      <c r="F469" s="202"/>
      <c r="G469" s="202"/>
      <c r="H469" s="202"/>
      <c r="L469" s="2"/>
    </row>
    <row r="470" spans="1:12" s="7" customFormat="1" x14ac:dyDescent="0.25">
      <c r="A470" s="205"/>
      <c r="B470" s="205"/>
      <c r="C470" s="202"/>
      <c r="D470" s="202"/>
      <c r="E470" s="202"/>
      <c r="F470" s="202"/>
      <c r="G470" s="202"/>
      <c r="H470" s="202"/>
      <c r="L470" s="2"/>
    </row>
    <row r="471" spans="1:12" s="7" customFormat="1" x14ac:dyDescent="0.25">
      <c r="A471" s="205"/>
      <c r="B471" s="205"/>
      <c r="C471" s="202"/>
      <c r="D471" s="202"/>
      <c r="E471" s="202"/>
      <c r="F471" s="202"/>
      <c r="G471" s="202"/>
      <c r="H471" s="202"/>
      <c r="L471" s="2"/>
    </row>
    <row r="472" spans="1:12" s="7" customFormat="1" x14ac:dyDescent="0.25">
      <c r="A472" s="205"/>
      <c r="B472" s="205"/>
      <c r="C472" s="202"/>
      <c r="D472" s="202"/>
      <c r="E472" s="202"/>
      <c r="F472" s="202"/>
      <c r="G472" s="202"/>
      <c r="H472" s="202"/>
      <c r="L472" s="2"/>
    </row>
    <row r="473" spans="1:12" s="7" customFormat="1" x14ac:dyDescent="0.25">
      <c r="A473" s="205"/>
      <c r="B473" s="205"/>
      <c r="C473" s="202"/>
      <c r="D473" s="202"/>
      <c r="E473" s="202"/>
      <c r="F473" s="202"/>
      <c r="G473" s="202"/>
      <c r="H473" s="202"/>
      <c r="L473" s="2"/>
    </row>
    <row r="474" spans="1:12" s="7" customFormat="1" x14ac:dyDescent="0.25">
      <c r="A474" s="205"/>
      <c r="B474" s="205"/>
      <c r="C474" s="202"/>
      <c r="D474" s="202"/>
      <c r="E474" s="202"/>
      <c r="F474" s="202"/>
      <c r="G474" s="202"/>
      <c r="H474" s="202"/>
      <c r="L474" s="2"/>
    </row>
    <row r="475" spans="1:12" s="7" customFormat="1" x14ac:dyDescent="0.25">
      <c r="A475" s="205"/>
      <c r="B475" s="205"/>
      <c r="C475" s="202"/>
      <c r="D475" s="202"/>
      <c r="E475" s="202"/>
      <c r="F475" s="202"/>
      <c r="G475" s="202"/>
      <c r="H475" s="202"/>
      <c r="L475" s="2"/>
    </row>
    <row r="476" spans="1:12" s="7" customFormat="1" x14ac:dyDescent="0.25">
      <c r="A476" s="205"/>
      <c r="B476" s="205"/>
      <c r="C476" s="202"/>
      <c r="D476" s="202"/>
      <c r="E476" s="202"/>
      <c r="F476" s="202"/>
      <c r="G476" s="202"/>
      <c r="H476" s="202"/>
      <c r="L476" s="2"/>
    </row>
    <row r="477" spans="1:12" s="7" customFormat="1" x14ac:dyDescent="0.25">
      <c r="A477" s="205"/>
      <c r="B477" s="205"/>
      <c r="C477" s="202"/>
      <c r="D477" s="202"/>
      <c r="E477" s="202"/>
      <c r="F477" s="202"/>
      <c r="G477" s="202"/>
      <c r="H477" s="202"/>
      <c r="L477" s="2"/>
    </row>
    <row r="478" spans="1:12" s="7" customFormat="1" x14ac:dyDescent="0.25">
      <c r="A478" s="205"/>
      <c r="B478" s="205"/>
      <c r="C478" s="202"/>
      <c r="D478" s="202"/>
      <c r="E478" s="202"/>
      <c r="F478" s="202"/>
      <c r="G478" s="202"/>
      <c r="H478" s="202"/>
      <c r="L478" s="2"/>
    </row>
    <row r="479" spans="1:12" s="7" customFormat="1" x14ac:dyDescent="0.25">
      <c r="A479" s="205"/>
      <c r="B479" s="205"/>
      <c r="C479" s="202"/>
      <c r="D479" s="202"/>
      <c r="E479" s="202"/>
      <c r="F479" s="202"/>
      <c r="G479" s="202"/>
      <c r="H479" s="202"/>
      <c r="L479" s="2"/>
    </row>
    <row r="480" spans="1:12" s="7" customFormat="1" x14ac:dyDescent="0.25">
      <c r="A480" s="205"/>
      <c r="B480" s="205"/>
      <c r="C480" s="202"/>
      <c r="D480" s="202"/>
      <c r="E480" s="202"/>
      <c r="F480" s="202"/>
      <c r="G480" s="202"/>
      <c r="H480" s="202"/>
      <c r="L480" s="2"/>
    </row>
    <row r="481" spans="1:12" s="7" customFormat="1" x14ac:dyDescent="0.25">
      <c r="A481" s="205"/>
      <c r="B481" s="205"/>
      <c r="C481" s="202"/>
      <c r="D481" s="202"/>
      <c r="E481" s="202"/>
      <c r="F481" s="202"/>
      <c r="G481" s="202"/>
      <c r="H481" s="202"/>
      <c r="L481" s="2"/>
    </row>
    <row r="482" spans="1:12" s="7" customFormat="1" x14ac:dyDescent="0.25">
      <c r="A482" s="205"/>
      <c r="B482" s="205"/>
      <c r="C482" s="202"/>
      <c r="D482" s="202"/>
      <c r="E482" s="202"/>
      <c r="F482" s="202"/>
      <c r="G482" s="202"/>
      <c r="H482" s="202"/>
      <c r="L482" s="2"/>
    </row>
    <row r="483" spans="1:12" s="7" customFormat="1" x14ac:dyDescent="0.25">
      <c r="A483" s="205"/>
      <c r="B483" s="205"/>
      <c r="C483" s="202"/>
      <c r="D483" s="202"/>
      <c r="E483" s="202"/>
      <c r="F483" s="202"/>
      <c r="G483" s="202"/>
      <c r="H483" s="202"/>
      <c r="L483" s="2"/>
    </row>
    <row r="484" spans="1:12" s="7" customFormat="1" x14ac:dyDescent="0.25">
      <c r="A484" s="205"/>
      <c r="B484" s="205"/>
      <c r="C484" s="202"/>
      <c r="D484" s="202"/>
      <c r="E484" s="202"/>
      <c r="F484" s="202"/>
      <c r="G484" s="202"/>
      <c r="H484" s="202"/>
      <c r="L484" s="2"/>
    </row>
    <row r="485" spans="1:12" s="7" customFormat="1" x14ac:dyDescent="0.25">
      <c r="A485" s="205"/>
      <c r="B485" s="205"/>
      <c r="C485" s="202"/>
      <c r="D485" s="202"/>
      <c r="E485" s="202"/>
      <c r="F485" s="202"/>
      <c r="G485" s="202"/>
      <c r="H485" s="202"/>
      <c r="L485" s="2"/>
    </row>
    <row r="486" spans="1:12" s="7" customFormat="1" x14ac:dyDescent="0.25">
      <c r="A486" s="205"/>
      <c r="B486" s="205"/>
      <c r="C486" s="202"/>
      <c r="D486" s="202"/>
      <c r="E486" s="202"/>
      <c r="F486" s="202"/>
      <c r="G486" s="202"/>
      <c r="H486" s="202"/>
      <c r="L486" s="2"/>
    </row>
    <row r="487" spans="1:12" s="7" customFormat="1" x14ac:dyDescent="0.25">
      <c r="A487" s="205"/>
      <c r="B487" s="205"/>
      <c r="C487" s="202"/>
      <c r="D487" s="202"/>
      <c r="E487" s="202"/>
      <c r="F487" s="202"/>
      <c r="G487" s="202"/>
      <c r="H487" s="202"/>
      <c r="L487" s="2"/>
    </row>
    <row r="488" spans="1:12" s="7" customFormat="1" x14ac:dyDescent="0.25">
      <c r="A488" s="205"/>
      <c r="B488" s="205"/>
      <c r="C488" s="202"/>
      <c r="D488" s="202"/>
      <c r="E488" s="202"/>
      <c r="F488" s="202"/>
      <c r="G488" s="202"/>
      <c r="H488" s="202"/>
      <c r="L488" s="2"/>
    </row>
    <row r="489" spans="1:12" s="7" customFormat="1" x14ac:dyDescent="0.25">
      <c r="A489" s="205"/>
      <c r="B489" s="205"/>
      <c r="C489" s="202"/>
      <c r="D489" s="202"/>
      <c r="E489" s="202"/>
      <c r="F489" s="202"/>
      <c r="G489" s="202"/>
      <c r="H489" s="202"/>
      <c r="L489" s="2"/>
    </row>
    <row r="490" spans="1:12" s="7" customFormat="1" x14ac:dyDescent="0.25">
      <c r="A490" s="205"/>
      <c r="B490" s="205"/>
      <c r="C490" s="202"/>
      <c r="D490" s="202"/>
      <c r="E490" s="202"/>
      <c r="F490" s="202"/>
      <c r="G490" s="202"/>
      <c r="H490" s="202"/>
      <c r="L490" s="2"/>
    </row>
    <row r="491" spans="1:12" s="7" customFormat="1" x14ac:dyDescent="0.25">
      <c r="A491" s="205"/>
      <c r="B491" s="205"/>
      <c r="C491" s="202"/>
      <c r="D491" s="202"/>
      <c r="E491" s="202"/>
      <c r="F491" s="202"/>
      <c r="G491" s="202"/>
      <c r="H491" s="202"/>
      <c r="L491" s="2"/>
    </row>
    <row r="492" spans="1:12" s="7" customFormat="1" x14ac:dyDescent="0.25">
      <c r="A492" s="205"/>
      <c r="B492" s="205"/>
      <c r="C492" s="202"/>
      <c r="D492" s="202"/>
      <c r="E492" s="202"/>
      <c r="F492" s="202"/>
      <c r="G492" s="202"/>
      <c r="H492" s="202"/>
      <c r="L492" s="2"/>
    </row>
    <row r="493" spans="1:12" s="7" customFormat="1" x14ac:dyDescent="0.25">
      <c r="A493" s="205"/>
      <c r="B493" s="205"/>
      <c r="C493" s="202"/>
      <c r="D493" s="202"/>
      <c r="E493" s="202"/>
      <c r="F493" s="202"/>
      <c r="G493" s="202"/>
      <c r="H493" s="202"/>
      <c r="L493" s="2"/>
    </row>
    <row r="494" spans="1:12" s="7" customFormat="1" x14ac:dyDescent="0.25">
      <c r="A494" s="205"/>
      <c r="B494" s="205"/>
      <c r="C494" s="202"/>
      <c r="D494" s="202"/>
      <c r="E494" s="202"/>
      <c r="F494" s="202"/>
      <c r="G494" s="202"/>
      <c r="H494" s="202"/>
      <c r="L494" s="2"/>
    </row>
    <row r="495" spans="1:12" s="7" customFormat="1" x14ac:dyDescent="0.25">
      <c r="A495" s="205"/>
      <c r="B495" s="205"/>
      <c r="C495" s="202"/>
      <c r="D495" s="202"/>
      <c r="E495" s="202"/>
      <c r="F495" s="202"/>
      <c r="G495" s="202"/>
      <c r="H495" s="202"/>
      <c r="L495" s="2"/>
    </row>
    <row r="496" spans="1:12" s="7" customFormat="1" x14ac:dyDescent="0.25">
      <c r="A496" s="205"/>
      <c r="B496" s="205"/>
      <c r="C496" s="202"/>
      <c r="D496" s="202"/>
      <c r="E496" s="202"/>
      <c r="F496" s="202"/>
      <c r="G496" s="202"/>
      <c r="H496" s="202"/>
      <c r="L496" s="2"/>
    </row>
    <row r="497" spans="1:12" s="7" customFormat="1" x14ac:dyDescent="0.25">
      <c r="A497" s="205"/>
      <c r="B497" s="205"/>
      <c r="C497" s="202"/>
      <c r="D497" s="202"/>
      <c r="E497" s="202"/>
      <c r="F497" s="202"/>
      <c r="G497" s="202"/>
      <c r="H497" s="202"/>
      <c r="L497" s="2"/>
    </row>
    <row r="498" spans="1:12" s="7" customFormat="1" x14ac:dyDescent="0.25">
      <c r="A498" s="205"/>
      <c r="B498" s="205"/>
      <c r="C498" s="202"/>
      <c r="D498" s="202"/>
      <c r="E498" s="202"/>
      <c r="F498" s="202"/>
      <c r="G498" s="202"/>
      <c r="H498" s="202"/>
      <c r="L498" s="2"/>
    </row>
    <row r="499" spans="1:12" s="7" customFormat="1" x14ac:dyDescent="0.25">
      <c r="A499" s="205"/>
      <c r="B499" s="205"/>
      <c r="C499" s="202"/>
      <c r="D499" s="202"/>
      <c r="E499" s="202"/>
      <c r="F499" s="202"/>
      <c r="G499" s="202"/>
      <c r="H499" s="202"/>
      <c r="L499" s="2"/>
    </row>
    <row r="500" spans="1:12" s="7" customFormat="1" x14ac:dyDescent="0.25">
      <c r="A500" s="205"/>
      <c r="B500" s="205"/>
      <c r="C500" s="202"/>
      <c r="D500" s="202"/>
      <c r="E500" s="202"/>
      <c r="F500" s="202"/>
      <c r="G500" s="202"/>
      <c r="H500" s="202"/>
      <c r="L500" s="2"/>
    </row>
    <row r="501" spans="1:12" s="7" customFormat="1" x14ac:dyDescent="0.25">
      <c r="A501" s="205"/>
      <c r="B501" s="205"/>
      <c r="C501" s="202"/>
      <c r="D501" s="202"/>
      <c r="E501" s="202"/>
      <c r="F501" s="202"/>
      <c r="G501" s="202"/>
      <c r="H501" s="202"/>
      <c r="L501" s="2"/>
    </row>
    <row r="502" spans="1:12" s="7" customFormat="1" x14ac:dyDescent="0.25">
      <c r="A502" s="205"/>
      <c r="B502" s="205"/>
      <c r="C502" s="202"/>
      <c r="D502" s="202"/>
      <c r="E502" s="202"/>
      <c r="F502" s="202"/>
      <c r="G502" s="202"/>
      <c r="H502" s="202"/>
      <c r="L502" s="2"/>
    </row>
    <row r="503" spans="1:12" s="7" customFormat="1" x14ac:dyDescent="0.25">
      <c r="A503" s="205"/>
      <c r="B503" s="205"/>
      <c r="C503" s="202"/>
      <c r="D503" s="202"/>
      <c r="E503" s="202"/>
      <c r="F503" s="202"/>
      <c r="G503" s="202"/>
      <c r="H503" s="202"/>
      <c r="L503" s="2"/>
    </row>
    <row r="504" spans="1:12" s="7" customFormat="1" x14ac:dyDescent="0.25">
      <c r="A504" s="205"/>
      <c r="B504" s="205"/>
      <c r="C504" s="202"/>
      <c r="D504" s="202"/>
      <c r="E504" s="202"/>
      <c r="F504" s="202"/>
      <c r="G504" s="202"/>
      <c r="H504" s="202"/>
      <c r="L504" s="2"/>
    </row>
    <row r="505" spans="1:12" s="7" customFormat="1" x14ac:dyDescent="0.25">
      <c r="A505" s="205"/>
      <c r="B505" s="205"/>
      <c r="C505" s="202"/>
      <c r="D505" s="202"/>
      <c r="E505" s="202"/>
      <c r="F505" s="202"/>
      <c r="G505" s="202"/>
      <c r="H505" s="202"/>
      <c r="L505" s="2"/>
    </row>
    <row r="506" spans="1:12" s="7" customFormat="1" x14ac:dyDescent="0.25">
      <c r="A506" s="1"/>
      <c r="B506" s="1"/>
      <c r="C506" s="202"/>
      <c r="D506" s="202"/>
      <c r="E506" s="202"/>
      <c r="F506" s="202"/>
      <c r="G506" s="202"/>
      <c r="H506" s="202"/>
      <c r="L506" s="2"/>
    </row>
    <row r="507" spans="1:12" s="7" customFormat="1" x14ac:dyDescent="0.25">
      <c r="A507" s="1"/>
      <c r="B507" s="1"/>
      <c r="C507" s="202"/>
      <c r="D507" s="202"/>
      <c r="E507" s="202"/>
      <c r="F507" s="202"/>
      <c r="G507" s="202"/>
      <c r="H507" s="202"/>
      <c r="L507" s="2"/>
    </row>
    <row r="508" spans="1:12" s="7" customFormat="1" x14ac:dyDescent="0.25">
      <c r="A508" s="1"/>
      <c r="B508" s="1"/>
      <c r="C508" s="202"/>
      <c r="D508" s="202"/>
      <c r="E508" s="202"/>
      <c r="F508" s="202"/>
      <c r="G508" s="202"/>
      <c r="H508" s="202"/>
      <c r="L508" s="2"/>
    </row>
    <row r="509" spans="1:12" s="7" customFormat="1" x14ac:dyDescent="0.25">
      <c r="A509" s="1"/>
      <c r="B509" s="1"/>
      <c r="C509" s="202"/>
      <c r="D509" s="202"/>
      <c r="E509" s="202"/>
      <c r="F509" s="202"/>
      <c r="G509" s="202"/>
      <c r="H509" s="202"/>
      <c r="L509" s="2"/>
    </row>
    <row r="510" spans="1:12" s="7" customFormat="1" x14ac:dyDescent="0.25">
      <c r="A510" s="1"/>
      <c r="B510" s="1"/>
      <c r="C510" s="202"/>
      <c r="D510" s="202"/>
      <c r="E510" s="202"/>
      <c r="F510" s="202"/>
      <c r="G510" s="202"/>
      <c r="H510" s="202"/>
      <c r="L510" s="2"/>
    </row>
    <row r="511" spans="1:12" s="7" customFormat="1" x14ac:dyDescent="0.25">
      <c r="A511" s="1"/>
      <c r="B511" s="1"/>
      <c r="C511" s="202"/>
      <c r="D511" s="202"/>
      <c r="E511" s="202"/>
      <c r="F511" s="202"/>
      <c r="G511" s="202"/>
      <c r="H511" s="202"/>
      <c r="L511" s="2"/>
    </row>
    <row r="512" spans="1:12" s="7" customFormat="1" x14ac:dyDescent="0.25">
      <c r="A512" s="1"/>
      <c r="B512" s="1"/>
      <c r="C512" s="202"/>
      <c r="D512" s="202"/>
      <c r="E512" s="202"/>
      <c r="F512" s="202"/>
      <c r="G512" s="202"/>
      <c r="H512" s="202"/>
      <c r="L512" s="2"/>
    </row>
    <row r="513" spans="1:12" s="7" customFormat="1" x14ac:dyDescent="0.25">
      <c r="A513" s="1"/>
      <c r="B513" s="1"/>
      <c r="C513" s="202"/>
      <c r="D513" s="202"/>
      <c r="E513" s="202"/>
      <c r="F513" s="202"/>
      <c r="G513" s="202"/>
      <c r="H513" s="202"/>
      <c r="L513" s="2"/>
    </row>
    <row r="514" spans="1:12" s="7" customFormat="1" x14ac:dyDescent="0.25">
      <c r="A514" s="1"/>
      <c r="B514" s="1"/>
      <c r="C514" s="202"/>
      <c r="D514" s="202"/>
      <c r="E514" s="202"/>
      <c r="F514" s="202"/>
      <c r="G514" s="202"/>
      <c r="H514" s="202"/>
      <c r="L514" s="2"/>
    </row>
    <row r="515" spans="1:12" s="7" customFormat="1" x14ac:dyDescent="0.25">
      <c r="A515" s="1"/>
      <c r="B515" s="1"/>
      <c r="C515" s="202"/>
      <c r="D515" s="202"/>
      <c r="E515" s="202"/>
      <c r="F515" s="202"/>
      <c r="G515" s="202"/>
      <c r="H515" s="202"/>
      <c r="L515" s="2"/>
    </row>
    <row r="516" spans="1:12" s="7" customFormat="1" x14ac:dyDescent="0.25">
      <c r="A516" s="1"/>
      <c r="B516" s="1"/>
      <c r="C516" s="202"/>
      <c r="D516" s="202"/>
      <c r="E516" s="202"/>
      <c r="F516" s="202"/>
      <c r="G516" s="202"/>
      <c r="H516" s="202"/>
      <c r="L516" s="2"/>
    </row>
    <row r="517" spans="1:12" s="7" customFormat="1" x14ac:dyDescent="0.25">
      <c r="A517" s="1"/>
      <c r="B517" s="1"/>
      <c r="C517" s="202"/>
      <c r="D517" s="202"/>
      <c r="E517" s="202"/>
      <c r="F517" s="202"/>
      <c r="G517" s="202"/>
      <c r="H517" s="202"/>
      <c r="L517" s="2"/>
    </row>
    <row r="518" spans="1:12" s="7" customFormat="1" x14ac:dyDescent="0.25">
      <c r="A518" s="1"/>
      <c r="B518" s="1"/>
      <c r="C518" s="202"/>
      <c r="D518" s="202"/>
      <c r="E518" s="202"/>
      <c r="F518" s="202"/>
      <c r="G518" s="202"/>
      <c r="H518" s="202"/>
      <c r="L518" s="2"/>
    </row>
    <row r="519" spans="1:12" s="7" customFormat="1" x14ac:dyDescent="0.25">
      <c r="A519" s="1"/>
      <c r="B519" s="1"/>
      <c r="C519" s="202"/>
      <c r="D519" s="202"/>
      <c r="E519" s="202"/>
      <c r="F519" s="202"/>
      <c r="G519" s="202"/>
      <c r="H519" s="202"/>
      <c r="L519" s="2"/>
    </row>
    <row r="520" spans="1:12" s="7" customFormat="1" x14ac:dyDescent="0.25">
      <c r="A520" s="1"/>
      <c r="B520" s="1"/>
      <c r="C520" s="202"/>
      <c r="D520" s="202"/>
      <c r="E520" s="202"/>
      <c r="F520" s="202"/>
      <c r="G520" s="202"/>
      <c r="H520" s="202"/>
      <c r="L520" s="2"/>
    </row>
    <row r="521" spans="1:12" s="7" customFormat="1" x14ac:dyDescent="0.25">
      <c r="A521" s="1"/>
      <c r="B521" s="1"/>
      <c r="C521" s="202"/>
      <c r="D521" s="202"/>
      <c r="E521" s="202"/>
      <c r="F521" s="202"/>
      <c r="G521" s="202"/>
      <c r="H521" s="202"/>
      <c r="L521" s="2"/>
    </row>
    <row r="522" spans="1:12" s="7" customFormat="1" x14ac:dyDescent="0.25">
      <c r="A522" s="1"/>
      <c r="B522" s="1"/>
      <c r="C522" s="202"/>
      <c r="D522" s="202"/>
      <c r="E522" s="202"/>
      <c r="F522" s="202"/>
      <c r="G522" s="202"/>
      <c r="H522" s="202"/>
      <c r="L522" s="2"/>
    </row>
    <row r="523" spans="1:12" s="7" customFormat="1" x14ac:dyDescent="0.25">
      <c r="A523" s="1"/>
      <c r="B523" s="1"/>
      <c r="C523" s="202"/>
      <c r="D523" s="202"/>
      <c r="E523" s="202"/>
      <c r="F523" s="202"/>
      <c r="G523" s="202"/>
      <c r="H523" s="202"/>
      <c r="L523" s="2"/>
    </row>
    <row r="524" spans="1:12" s="7" customFormat="1" x14ac:dyDescent="0.25">
      <c r="A524" s="1"/>
      <c r="B524" s="1"/>
      <c r="C524" s="202"/>
      <c r="D524" s="202"/>
      <c r="E524" s="202"/>
      <c r="F524" s="202"/>
      <c r="G524" s="202"/>
      <c r="H524" s="202"/>
      <c r="L524" s="2"/>
    </row>
    <row r="525" spans="1:12" s="7" customFormat="1" x14ac:dyDescent="0.25">
      <c r="A525" s="1"/>
      <c r="B525" s="1"/>
      <c r="C525" s="202"/>
      <c r="D525" s="202"/>
      <c r="E525" s="202"/>
      <c r="F525" s="202"/>
      <c r="G525" s="202"/>
      <c r="H525" s="202"/>
      <c r="L525" s="2"/>
    </row>
    <row r="526" spans="1:12" s="7" customFormat="1" x14ac:dyDescent="0.25">
      <c r="A526" s="1"/>
      <c r="B526" s="1"/>
      <c r="C526" s="202"/>
      <c r="D526" s="202"/>
      <c r="E526" s="202"/>
      <c r="F526" s="202"/>
      <c r="G526" s="202"/>
      <c r="H526" s="202"/>
      <c r="L526" s="2"/>
    </row>
    <row r="527" spans="1:12" s="7" customFormat="1" x14ac:dyDescent="0.25">
      <c r="A527" s="1"/>
      <c r="B527" s="1"/>
      <c r="C527" s="202"/>
      <c r="D527" s="202"/>
      <c r="E527" s="202"/>
      <c r="F527" s="202"/>
      <c r="G527" s="202"/>
      <c r="H527" s="202"/>
      <c r="L527" s="2"/>
    </row>
    <row r="528" spans="1:12" s="7" customFormat="1" x14ac:dyDescent="0.25">
      <c r="A528" s="1"/>
      <c r="B528" s="1"/>
      <c r="C528" s="202"/>
      <c r="D528" s="202"/>
      <c r="E528" s="202"/>
      <c r="F528" s="202"/>
      <c r="G528" s="202"/>
      <c r="H528" s="202"/>
      <c r="L528" s="2"/>
    </row>
    <row r="529" spans="1:12" s="7" customFormat="1" x14ac:dyDescent="0.25">
      <c r="A529" s="1"/>
      <c r="B529" s="1"/>
      <c r="C529" s="202"/>
      <c r="D529" s="202"/>
      <c r="E529" s="202"/>
      <c r="F529" s="202"/>
      <c r="G529" s="202"/>
      <c r="H529" s="202"/>
      <c r="L529" s="2"/>
    </row>
    <row r="530" spans="1:12" s="7" customFormat="1" x14ac:dyDescent="0.25">
      <c r="A530" s="1"/>
      <c r="B530" s="1"/>
      <c r="C530" s="202"/>
      <c r="D530" s="202"/>
      <c r="E530" s="202"/>
      <c r="F530" s="202"/>
      <c r="G530" s="202"/>
      <c r="H530" s="202"/>
      <c r="L530" s="2"/>
    </row>
    <row r="531" spans="1:12" s="7" customFormat="1" x14ac:dyDescent="0.25">
      <c r="A531" s="1"/>
      <c r="B531" s="1"/>
      <c r="C531" s="202"/>
      <c r="D531" s="202"/>
      <c r="E531" s="202"/>
      <c r="F531" s="202"/>
      <c r="G531" s="202"/>
      <c r="H531" s="202"/>
      <c r="L531" s="2"/>
    </row>
    <row r="532" spans="1:12" s="7" customFormat="1" x14ac:dyDescent="0.25">
      <c r="A532" s="1"/>
      <c r="B532" s="1"/>
      <c r="C532" s="202"/>
      <c r="D532" s="202"/>
      <c r="E532" s="202"/>
      <c r="F532" s="202"/>
      <c r="G532" s="202"/>
      <c r="H532" s="202"/>
      <c r="L532" s="2"/>
    </row>
    <row r="533" spans="1:12" s="7" customFormat="1" x14ac:dyDescent="0.25">
      <c r="A533" s="1"/>
      <c r="B533" s="1"/>
      <c r="C533" s="202"/>
      <c r="D533" s="202"/>
      <c r="E533" s="202"/>
      <c r="F533" s="202"/>
      <c r="G533" s="202"/>
      <c r="H533" s="202"/>
      <c r="L533" s="2"/>
    </row>
    <row r="534" spans="1:12" s="7" customFormat="1" x14ac:dyDescent="0.25">
      <c r="A534" s="1"/>
      <c r="B534" s="1"/>
      <c r="C534" s="202"/>
      <c r="D534" s="202"/>
      <c r="E534" s="202"/>
      <c r="F534" s="202"/>
      <c r="G534" s="202"/>
      <c r="H534" s="202"/>
      <c r="L534" s="2"/>
    </row>
    <row r="535" spans="1:12" s="7" customFormat="1" x14ac:dyDescent="0.25">
      <c r="A535" s="1"/>
      <c r="B535" s="1"/>
      <c r="C535" s="202"/>
      <c r="D535" s="202"/>
      <c r="E535" s="202"/>
      <c r="F535" s="202"/>
      <c r="G535" s="202"/>
      <c r="H535" s="202"/>
      <c r="L535" s="2"/>
    </row>
    <row r="536" spans="1:12" s="7" customFormat="1" x14ac:dyDescent="0.25">
      <c r="A536" s="1"/>
      <c r="B536" s="1"/>
      <c r="C536" s="202"/>
      <c r="D536" s="202"/>
      <c r="E536" s="202"/>
      <c r="F536" s="202"/>
      <c r="G536" s="202"/>
      <c r="H536" s="202"/>
      <c r="L536" s="2"/>
    </row>
    <row r="537" spans="1:12" s="7" customFormat="1" x14ac:dyDescent="0.25">
      <c r="A537" s="1"/>
      <c r="B537" s="1"/>
      <c r="C537" s="202"/>
      <c r="D537" s="202"/>
      <c r="E537" s="202"/>
      <c r="F537" s="202"/>
      <c r="G537" s="202"/>
      <c r="H537" s="202"/>
      <c r="L537" s="2"/>
    </row>
    <row r="538" spans="1:12" s="7" customFormat="1" x14ac:dyDescent="0.25">
      <c r="A538" s="1"/>
      <c r="B538" s="1"/>
      <c r="C538" s="202"/>
      <c r="D538" s="202"/>
      <c r="E538" s="202"/>
      <c r="F538" s="202"/>
      <c r="G538" s="202"/>
      <c r="H538" s="202"/>
      <c r="L538" s="2"/>
    </row>
    <row r="539" spans="1:12" s="7" customFormat="1" x14ac:dyDescent="0.25">
      <c r="A539" s="1"/>
      <c r="B539" s="1"/>
      <c r="C539" s="202"/>
      <c r="D539" s="202"/>
      <c r="E539" s="202"/>
      <c r="F539" s="202"/>
      <c r="G539" s="202"/>
      <c r="H539" s="202"/>
      <c r="L539" s="2"/>
    </row>
    <row r="540" spans="1:12" s="7" customFormat="1" x14ac:dyDescent="0.25">
      <c r="A540" s="1"/>
      <c r="B540" s="1"/>
      <c r="C540" s="202"/>
      <c r="D540" s="202"/>
      <c r="E540" s="202"/>
      <c r="F540" s="202"/>
      <c r="G540" s="202"/>
      <c r="H540" s="202"/>
      <c r="L540" s="2"/>
    </row>
    <row r="541" spans="1:12" s="7" customFormat="1" x14ac:dyDescent="0.25">
      <c r="A541" s="1"/>
      <c r="B541" s="1"/>
      <c r="C541" s="202"/>
      <c r="D541" s="202"/>
      <c r="E541" s="202"/>
      <c r="F541" s="202"/>
      <c r="G541" s="202"/>
      <c r="H541" s="202"/>
      <c r="L541" s="2"/>
    </row>
    <row r="542" spans="1:12" s="7" customFormat="1" x14ac:dyDescent="0.25">
      <c r="A542" s="1"/>
      <c r="B542" s="1"/>
      <c r="C542" s="202"/>
      <c r="D542" s="202"/>
      <c r="E542" s="202"/>
      <c r="F542" s="202"/>
      <c r="G542" s="202"/>
      <c r="H542" s="202"/>
      <c r="L542" s="2"/>
    </row>
    <row r="543" spans="1:12" s="7" customFormat="1" x14ac:dyDescent="0.25">
      <c r="A543" s="1"/>
      <c r="B543" s="1"/>
      <c r="C543" s="202"/>
      <c r="D543" s="202"/>
      <c r="E543" s="202"/>
      <c r="F543" s="202"/>
      <c r="G543" s="202"/>
      <c r="H543" s="202"/>
      <c r="L543" s="2"/>
    </row>
    <row r="544" spans="1:12" s="7" customFormat="1" x14ac:dyDescent="0.25">
      <c r="A544" s="1"/>
      <c r="B544" s="1"/>
      <c r="C544" s="202"/>
      <c r="D544" s="202"/>
      <c r="E544" s="202"/>
      <c r="F544" s="202"/>
      <c r="G544" s="202"/>
      <c r="H544" s="202"/>
      <c r="L544" s="2"/>
    </row>
    <row r="545" spans="1:12" s="7" customFormat="1" x14ac:dyDescent="0.25">
      <c r="A545" s="1"/>
      <c r="B545" s="1"/>
      <c r="C545" s="202"/>
      <c r="D545" s="202"/>
      <c r="E545" s="202"/>
      <c r="F545" s="202"/>
      <c r="G545" s="202"/>
      <c r="H545" s="202"/>
      <c r="L545" s="2"/>
    </row>
    <row r="546" spans="1:12" s="7" customFormat="1" x14ac:dyDescent="0.25">
      <c r="A546" s="1"/>
      <c r="B546" s="1"/>
      <c r="C546" s="202"/>
      <c r="D546" s="202"/>
      <c r="E546" s="202"/>
      <c r="F546" s="202"/>
      <c r="G546" s="202"/>
      <c r="H546" s="202"/>
      <c r="L546" s="2"/>
    </row>
    <row r="547" spans="1:12" s="7" customFormat="1" x14ac:dyDescent="0.25">
      <c r="A547" s="1"/>
      <c r="B547" s="1"/>
      <c r="C547" s="202"/>
      <c r="D547" s="202"/>
      <c r="E547" s="202"/>
      <c r="F547" s="202"/>
      <c r="G547" s="202"/>
      <c r="H547" s="202"/>
      <c r="L547" s="2"/>
    </row>
    <row r="548" spans="1:12" s="7" customFormat="1" x14ac:dyDescent="0.25">
      <c r="A548" s="1"/>
      <c r="B548" s="1"/>
      <c r="C548" s="202"/>
      <c r="D548" s="202"/>
      <c r="E548" s="202"/>
      <c r="F548" s="202"/>
      <c r="G548" s="202"/>
      <c r="H548" s="202"/>
      <c r="L548" s="2"/>
    </row>
    <row r="549" spans="1:12" s="7" customFormat="1" x14ac:dyDescent="0.25">
      <c r="A549" s="1"/>
      <c r="B549" s="1"/>
      <c r="C549" s="202"/>
      <c r="D549" s="202"/>
      <c r="E549" s="202"/>
      <c r="F549" s="202"/>
      <c r="G549" s="202"/>
      <c r="H549" s="202"/>
      <c r="L549" s="2"/>
    </row>
    <row r="550" spans="1:12" s="7" customFormat="1" x14ac:dyDescent="0.25">
      <c r="A550" s="1"/>
      <c r="B550" s="1"/>
      <c r="C550" s="202"/>
      <c r="D550" s="202"/>
      <c r="E550" s="202"/>
      <c r="F550" s="202"/>
      <c r="G550" s="202"/>
      <c r="H550" s="202"/>
      <c r="L550" s="2"/>
    </row>
    <row r="551" spans="1:12" s="7" customFormat="1" x14ac:dyDescent="0.25">
      <c r="A551" s="1"/>
      <c r="B551" s="1"/>
      <c r="C551" s="202"/>
      <c r="D551" s="202"/>
      <c r="E551" s="202"/>
      <c r="F551" s="202"/>
      <c r="G551" s="202"/>
      <c r="H551" s="202"/>
      <c r="L551" s="2"/>
    </row>
    <row r="552" spans="1:12" s="7" customFormat="1" x14ac:dyDescent="0.25">
      <c r="A552" s="1"/>
      <c r="B552" s="1"/>
      <c r="C552" s="202"/>
      <c r="D552" s="202"/>
      <c r="E552" s="202"/>
      <c r="F552" s="202"/>
      <c r="G552" s="202"/>
      <c r="H552" s="202"/>
      <c r="L552" s="2"/>
    </row>
    <row r="553" spans="1:12" s="7" customFormat="1" x14ac:dyDescent="0.25">
      <c r="A553" s="1"/>
      <c r="B553" s="1"/>
      <c r="C553" s="202"/>
      <c r="D553" s="202"/>
      <c r="E553" s="202"/>
      <c r="F553" s="202"/>
      <c r="G553" s="202"/>
      <c r="H553" s="202"/>
      <c r="L553" s="2"/>
    </row>
    <row r="554" spans="1:12" s="7" customFormat="1" x14ac:dyDescent="0.25">
      <c r="A554" s="1"/>
      <c r="B554" s="1"/>
      <c r="C554" s="202"/>
      <c r="D554" s="202"/>
      <c r="E554" s="202"/>
      <c r="F554" s="202"/>
      <c r="G554" s="202"/>
      <c r="H554" s="202"/>
      <c r="L554" s="2"/>
    </row>
    <row r="555" spans="1:12" s="7" customFormat="1" x14ac:dyDescent="0.25">
      <c r="A555" s="1"/>
      <c r="B555" s="1"/>
      <c r="C555" s="202"/>
      <c r="D555" s="202"/>
      <c r="E555" s="202"/>
      <c r="F555" s="202"/>
      <c r="G555" s="202"/>
      <c r="H555" s="202"/>
      <c r="L555" s="2"/>
    </row>
    <row r="556" spans="1:12" s="7" customFormat="1" x14ac:dyDescent="0.25">
      <c r="A556" s="1"/>
      <c r="B556" s="1"/>
      <c r="C556" s="202"/>
      <c r="D556" s="202"/>
      <c r="E556" s="202"/>
      <c r="F556" s="202"/>
      <c r="G556" s="202"/>
      <c r="H556" s="202"/>
      <c r="L556" s="2"/>
    </row>
    <row r="557" spans="1:12" s="7" customFormat="1" x14ac:dyDescent="0.25">
      <c r="A557" s="1"/>
      <c r="B557" s="1"/>
      <c r="C557" s="202"/>
      <c r="D557" s="202"/>
      <c r="E557" s="202"/>
      <c r="F557" s="202"/>
      <c r="G557" s="202"/>
      <c r="H557" s="202"/>
      <c r="L557" s="2"/>
    </row>
    <row r="558" spans="1:12" s="7" customFormat="1" x14ac:dyDescent="0.25">
      <c r="A558" s="1"/>
      <c r="B558" s="1"/>
      <c r="C558" s="202"/>
      <c r="D558" s="202"/>
      <c r="E558" s="202"/>
      <c r="F558" s="202"/>
      <c r="G558" s="202"/>
      <c r="H558" s="202"/>
      <c r="L558" s="2"/>
    </row>
    <row r="559" spans="1:12" s="7" customFormat="1" x14ac:dyDescent="0.25">
      <c r="A559" s="1"/>
      <c r="B559" s="1"/>
      <c r="C559" s="202"/>
      <c r="D559" s="202"/>
      <c r="E559" s="202"/>
      <c r="F559" s="202"/>
      <c r="G559" s="202"/>
      <c r="H559" s="202"/>
      <c r="L559" s="2"/>
    </row>
    <row r="560" spans="1:12" s="7" customFormat="1" x14ac:dyDescent="0.25">
      <c r="A560" s="1"/>
      <c r="B560" s="1"/>
      <c r="C560" s="202"/>
      <c r="D560" s="202"/>
      <c r="E560" s="202"/>
      <c r="F560" s="202"/>
      <c r="G560" s="202"/>
      <c r="H560" s="202"/>
      <c r="L560" s="2"/>
    </row>
    <row r="561" spans="1:12" s="7" customFormat="1" x14ac:dyDescent="0.25">
      <c r="A561" s="1"/>
      <c r="B561" s="1"/>
      <c r="C561" s="202"/>
      <c r="D561" s="202"/>
      <c r="E561" s="202"/>
      <c r="F561" s="202"/>
      <c r="G561" s="202"/>
      <c r="H561" s="202"/>
      <c r="L561" s="2"/>
    </row>
    <row r="562" spans="1:12" s="7" customFormat="1" x14ac:dyDescent="0.25">
      <c r="A562" s="1"/>
      <c r="B562" s="1"/>
      <c r="C562" s="202"/>
      <c r="D562" s="202"/>
      <c r="E562" s="202"/>
      <c r="F562" s="202"/>
      <c r="G562" s="202"/>
      <c r="H562" s="202"/>
      <c r="L562" s="2"/>
    </row>
    <row r="563" spans="1:12" s="7" customFormat="1" x14ac:dyDescent="0.25">
      <c r="A563" s="1"/>
      <c r="B563" s="1"/>
      <c r="C563" s="202"/>
      <c r="D563" s="202"/>
      <c r="E563" s="202"/>
      <c r="F563" s="202"/>
      <c r="G563" s="202"/>
      <c r="H563" s="202"/>
      <c r="L563" s="2"/>
    </row>
    <row r="564" spans="1:12" s="7" customFormat="1" x14ac:dyDescent="0.25">
      <c r="A564" s="1"/>
      <c r="B564" s="1"/>
      <c r="C564" s="202"/>
      <c r="D564" s="202"/>
      <c r="E564" s="202"/>
      <c r="F564" s="202"/>
      <c r="G564" s="202"/>
      <c r="H564" s="202"/>
      <c r="L564" s="2"/>
    </row>
    <row r="565" spans="1:12" s="7" customFormat="1" x14ac:dyDescent="0.25">
      <c r="A565" s="1"/>
      <c r="B565" s="1"/>
      <c r="C565" s="202"/>
      <c r="D565" s="202"/>
      <c r="E565" s="202"/>
      <c r="F565" s="202"/>
      <c r="G565" s="202"/>
      <c r="H565" s="202"/>
      <c r="L565" s="2"/>
    </row>
    <row r="566" spans="1:12" s="7" customFormat="1" x14ac:dyDescent="0.25">
      <c r="A566" s="1"/>
      <c r="B566" s="1"/>
      <c r="C566" s="202"/>
      <c r="D566" s="202"/>
      <c r="E566" s="202"/>
      <c r="F566" s="202"/>
      <c r="G566" s="202"/>
      <c r="H566" s="202"/>
      <c r="L566" s="2"/>
    </row>
    <row r="567" spans="1:12" s="7" customFormat="1" x14ac:dyDescent="0.25">
      <c r="A567" s="1"/>
      <c r="B567" s="1"/>
      <c r="C567" s="202"/>
      <c r="D567" s="202"/>
      <c r="E567" s="202"/>
      <c r="F567" s="202"/>
      <c r="G567" s="202"/>
      <c r="H567" s="202"/>
      <c r="L567" s="2"/>
    </row>
    <row r="568" spans="1:12" s="7" customFormat="1" x14ac:dyDescent="0.25">
      <c r="A568" s="1"/>
      <c r="B568" s="1"/>
      <c r="C568" s="202"/>
      <c r="D568" s="202"/>
      <c r="E568" s="202"/>
      <c r="F568" s="202"/>
      <c r="G568" s="202"/>
      <c r="H568" s="202"/>
      <c r="L568" s="2"/>
    </row>
    <row r="569" spans="1:12" s="7" customFormat="1" x14ac:dyDescent="0.25">
      <c r="A569" s="1"/>
      <c r="B569" s="1"/>
      <c r="C569" s="202"/>
      <c r="D569" s="202"/>
      <c r="E569" s="202"/>
      <c r="F569" s="202"/>
      <c r="G569" s="202"/>
      <c r="H569" s="202"/>
      <c r="L569" s="2"/>
    </row>
    <row r="570" spans="1:12" s="7" customFormat="1" x14ac:dyDescent="0.25">
      <c r="A570" s="1"/>
      <c r="B570" s="1"/>
      <c r="C570" s="202"/>
      <c r="D570" s="202"/>
      <c r="E570" s="202"/>
      <c r="F570" s="202"/>
      <c r="G570" s="202"/>
      <c r="H570" s="202"/>
      <c r="L570" s="2"/>
    </row>
    <row r="571" spans="1:12" s="7" customFormat="1" x14ac:dyDescent="0.25">
      <c r="A571" s="1"/>
      <c r="B571" s="1"/>
      <c r="C571" s="202"/>
      <c r="D571" s="202"/>
      <c r="E571" s="202"/>
      <c r="F571" s="202"/>
      <c r="G571" s="202"/>
      <c r="H571" s="202"/>
      <c r="L571" s="2"/>
    </row>
    <row r="572" spans="1:12" s="7" customFormat="1" x14ac:dyDescent="0.25">
      <c r="A572" s="1"/>
      <c r="B572" s="1"/>
      <c r="C572" s="202"/>
      <c r="D572" s="202"/>
      <c r="E572" s="202"/>
      <c r="F572" s="202"/>
      <c r="G572" s="202"/>
      <c r="H572" s="202"/>
      <c r="L572" s="2"/>
    </row>
    <row r="573" spans="1:12" s="7" customFormat="1" x14ac:dyDescent="0.25">
      <c r="A573" s="1"/>
      <c r="B573" s="1"/>
      <c r="C573" s="202"/>
      <c r="D573" s="202"/>
      <c r="E573" s="202"/>
      <c r="F573" s="202"/>
      <c r="G573" s="202"/>
      <c r="H573" s="202"/>
      <c r="L573" s="2"/>
    </row>
    <row r="574" spans="1:12" s="7" customFormat="1" x14ac:dyDescent="0.25">
      <c r="A574" s="1"/>
      <c r="B574" s="1"/>
      <c r="C574" s="202"/>
      <c r="D574" s="202"/>
      <c r="E574" s="202"/>
      <c r="F574" s="202"/>
      <c r="G574" s="202"/>
      <c r="H574" s="202"/>
      <c r="L574" s="2"/>
    </row>
    <row r="575" spans="1:12" s="7" customFormat="1" x14ac:dyDescent="0.25">
      <c r="A575" s="1"/>
      <c r="B575" s="1"/>
      <c r="C575" s="202"/>
      <c r="D575" s="202"/>
      <c r="E575" s="202"/>
      <c r="F575" s="202"/>
      <c r="G575" s="202"/>
      <c r="H575" s="202"/>
      <c r="L575" s="2"/>
    </row>
    <row r="576" spans="1:12" s="7" customFormat="1" x14ac:dyDescent="0.25">
      <c r="A576" s="1"/>
      <c r="B576" s="1"/>
      <c r="C576" s="202"/>
      <c r="D576" s="202"/>
      <c r="E576" s="202"/>
      <c r="F576" s="202"/>
      <c r="G576" s="202"/>
      <c r="H576" s="202"/>
      <c r="L576" s="2"/>
    </row>
    <row r="577" spans="1:12" s="7" customFormat="1" x14ac:dyDescent="0.25">
      <c r="A577" s="1"/>
      <c r="B577" s="1"/>
      <c r="C577" s="202"/>
      <c r="D577" s="202"/>
      <c r="E577" s="202"/>
      <c r="F577" s="202"/>
      <c r="G577" s="202"/>
      <c r="H577" s="202"/>
      <c r="L577" s="2"/>
    </row>
    <row r="578" spans="1:12" s="7" customFormat="1" x14ac:dyDescent="0.25">
      <c r="A578" s="1"/>
      <c r="B578" s="1"/>
      <c r="C578" s="202"/>
      <c r="D578" s="202"/>
      <c r="E578" s="202"/>
      <c r="F578" s="202"/>
      <c r="G578" s="202"/>
      <c r="H578" s="202"/>
      <c r="L578" s="2"/>
    </row>
    <row r="579" spans="1:12" s="7" customFormat="1" x14ac:dyDescent="0.25">
      <c r="A579" s="1"/>
      <c r="B579" s="1"/>
      <c r="C579" s="202"/>
      <c r="D579" s="202"/>
      <c r="E579" s="202"/>
      <c r="F579" s="202"/>
      <c r="G579" s="202"/>
      <c r="H579" s="202"/>
      <c r="L579" s="2"/>
    </row>
    <row r="580" spans="1:12" s="7" customFormat="1" x14ac:dyDescent="0.25">
      <c r="A580" s="1"/>
      <c r="B580" s="1"/>
      <c r="C580" s="202"/>
      <c r="D580" s="202"/>
      <c r="E580" s="202"/>
      <c r="F580" s="202"/>
      <c r="G580" s="202"/>
      <c r="H580" s="202"/>
      <c r="L580" s="2"/>
    </row>
    <row r="581" spans="1:12" s="7" customFormat="1" x14ac:dyDescent="0.25">
      <c r="A581" s="1"/>
      <c r="B581" s="1"/>
      <c r="C581" s="202"/>
      <c r="D581" s="202"/>
      <c r="E581" s="202"/>
      <c r="F581" s="202"/>
      <c r="G581" s="202"/>
      <c r="H581" s="202"/>
      <c r="L581" s="2"/>
    </row>
    <row r="582" spans="1:12" s="7" customFormat="1" x14ac:dyDescent="0.25">
      <c r="A582" s="1"/>
      <c r="B582" s="1"/>
      <c r="C582" s="202"/>
      <c r="D582" s="202"/>
      <c r="E582" s="202"/>
      <c r="F582" s="202"/>
      <c r="G582" s="202"/>
      <c r="H582" s="202"/>
      <c r="L582" s="2"/>
    </row>
    <row r="583" spans="1:12" s="7" customFormat="1" x14ac:dyDescent="0.25">
      <c r="A583" s="1"/>
      <c r="B583" s="1"/>
      <c r="C583" s="212"/>
      <c r="D583" s="212"/>
      <c r="E583" s="212"/>
      <c r="F583" s="212"/>
      <c r="G583" s="212"/>
      <c r="H583" s="212"/>
      <c r="L583" s="2"/>
    </row>
    <row r="584" spans="1:12" s="7" customFormat="1" x14ac:dyDescent="0.25">
      <c r="A584" s="1"/>
      <c r="B584" s="1"/>
      <c r="C584" s="212"/>
      <c r="D584" s="212"/>
      <c r="E584" s="212"/>
      <c r="F584" s="212"/>
      <c r="G584" s="212"/>
      <c r="H584" s="212"/>
      <c r="L584" s="2"/>
    </row>
    <row r="585" spans="1:12" s="7" customFormat="1" x14ac:dyDescent="0.25">
      <c r="A585" s="1"/>
      <c r="B585" s="1"/>
      <c r="C585" s="212"/>
      <c r="D585" s="212"/>
      <c r="E585" s="212"/>
      <c r="F585" s="212"/>
      <c r="G585" s="212"/>
      <c r="H585" s="212"/>
      <c r="L585" s="2"/>
    </row>
    <row r="586" spans="1:12" s="7" customFormat="1" x14ac:dyDescent="0.25">
      <c r="A586" s="1"/>
      <c r="B586" s="1"/>
      <c r="C586" s="212"/>
      <c r="D586" s="212"/>
      <c r="E586" s="212"/>
      <c r="F586" s="212"/>
      <c r="G586" s="212"/>
      <c r="H586" s="212"/>
      <c r="L586" s="2"/>
    </row>
    <row r="587" spans="1:12" s="7" customFormat="1" x14ac:dyDescent="0.25">
      <c r="A587" s="1"/>
      <c r="B587" s="1"/>
      <c r="C587" s="212"/>
      <c r="D587" s="212"/>
      <c r="E587" s="212"/>
      <c r="F587" s="212"/>
      <c r="G587" s="212"/>
      <c r="H587" s="212"/>
      <c r="L587" s="2"/>
    </row>
    <row r="588" spans="1:12" s="7" customFormat="1" x14ac:dyDescent="0.25">
      <c r="A588" s="1"/>
      <c r="B588" s="1"/>
      <c r="C588" s="212"/>
      <c r="D588" s="212"/>
      <c r="E588" s="212"/>
      <c r="F588" s="212"/>
      <c r="G588" s="212"/>
      <c r="H588" s="212"/>
      <c r="L588" s="2"/>
    </row>
    <row r="589" spans="1:12" s="7" customFormat="1" x14ac:dyDescent="0.25">
      <c r="A589" s="1"/>
      <c r="B589" s="1"/>
      <c r="C589" s="212"/>
      <c r="D589" s="212"/>
      <c r="E589" s="212"/>
      <c r="F589" s="212"/>
      <c r="G589" s="212"/>
      <c r="H589" s="212"/>
      <c r="L589" s="2"/>
    </row>
    <row r="590" spans="1:12" s="7" customFormat="1" x14ac:dyDescent="0.25">
      <c r="A590" s="1"/>
      <c r="B590" s="1"/>
      <c r="C590" s="212"/>
      <c r="D590" s="212"/>
      <c r="E590" s="212"/>
      <c r="F590" s="212"/>
      <c r="G590" s="212"/>
      <c r="H590" s="212"/>
      <c r="L590" s="2"/>
    </row>
    <row r="591" spans="1:12" s="7" customFormat="1" x14ac:dyDescent="0.25">
      <c r="A591" s="1"/>
      <c r="B591" s="1"/>
      <c r="C591" s="212"/>
      <c r="D591" s="212"/>
      <c r="E591" s="212"/>
      <c r="F591" s="212"/>
      <c r="G591" s="212"/>
      <c r="H591" s="212"/>
      <c r="L591" s="2"/>
    </row>
    <row r="592" spans="1:12" s="7" customFormat="1" x14ac:dyDescent="0.25">
      <c r="A592" s="1"/>
      <c r="B592" s="1"/>
      <c r="C592" s="212"/>
      <c r="D592" s="212"/>
      <c r="E592" s="212"/>
      <c r="F592" s="212"/>
      <c r="G592" s="212"/>
      <c r="H592" s="212"/>
      <c r="L592" s="2"/>
    </row>
    <row r="593" spans="1:12" s="7" customFormat="1" x14ac:dyDescent="0.25">
      <c r="A593" s="1"/>
      <c r="B593" s="1"/>
      <c r="C593" s="212"/>
      <c r="D593" s="212"/>
      <c r="E593" s="212"/>
      <c r="F593" s="212"/>
      <c r="G593" s="212"/>
      <c r="H593" s="212"/>
      <c r="L593" s="2"/>
    </row>
    <row r="594" spans="1:12" s="7" customFormat="1" x14ac:dyDescent="0.25">
      <c r="A594" s="1"/>
      <c r="B594" s="1"/>
      <c r="C594" s="212"/>
      <c r="D594" s="212"/>
      <c r="E594" s="212"/>
      <c r="F594" s="212"/>
      <c r="G594" s="212"/>
      <c r="H594" s="212"/>
      <c r="L594" s="2"/>
    </row>
    <row r="595" spans="1:12" s="7" customFormat="1" x14ac:dyDescent="0.25">
      <c r="A595" s="1"/>
      <c r="B595" s="1"/>
      <c r="C595" s="212"/>
      <c r="D595" s="212"/>
      <c r="E595" s="212"/>
      <c r="F595" s="212"/>
      <c r="G595" s="212"/>
      <c r="H595" s="212"/>
      <c r="L595" s="2"/>
    </row>
    <row r="596" spans="1:12" s="7" customFormat="1" x14ac:dyDescent="0.25">
      <c r="A596" s="1"/>
      <c r="B596" s="1"/>
      <c r="C596" s="212"/>
      <c r="D596" s="212"/>
      <c r="E596" s="212"/>
      <c r="F596" s="212"/>
      <c r="G596" s="212"/>
      <c r="H596" s="212"/>
      <c r="L596" s="2"/>
    </row>
    <row r="597" spans="1:12" s="7" customFormat="1" x14ac:dyDescent="0.25">
      <c r="A597" s="1"/>
      <c r="B597" s="1"/>
      <c r="C597" s="212"/>
      <c r="D597" s="212"/>
      <c r="E597" s="212"/>
      <c r="F597" s="212"/>
      <c r="G597" s="212"/>
      <c r="H597" s="212"/>
      <c r="L597" s="2"/>
    </row>
    <row r="598" spans="1:12" s="7" customFormat="1" x14ac:dyDescent="0.25">
      <c r="A598" s="1"/>
      <c r="B598" s="1"/>
      <c r="C598" s="212"/>
      <c r="D598" s="212"/>
      <c r="E598" s="212"/>
      <c r="F598" s="212"/>
      <c r="G598" s="212"/>
      <c r="H598" s="212"/>
      <c r="L598" s="2"/>
    </row>
    <row r="599" spans="1:12" s="7" customFormat="1" x14ac:dyDescent="0.25">
      <c r="A599" s="1"/>
      <c r="B599" s="1"/>
      <c r="C599" s="212"/>
      <c r="D599" s="212"/>
      <c r="E599" s="212"/>
      <c r="F599" s="212"/>
      <c r="G599" s="212"/>
      <c r="H599" s="212"/>
      <c r="L599" s="2"/>
    </row>
    <row r="600" spans="1:12" s="7" customFormat="1" x14ac:dyDescent="0.25">
      <c r="A600" s="1"/>
      <c r="B600" s="1"/>
      <c r="C600" s="212"/>
      <c r="D600" s="212"/>
      <c r="E600" s="212"/>
      <c r="F600" s="212"/>
      <c r="G600" s="212"/>
      <c r="H600" s="212"/>
      <c r="L600" s="2"/>
    </row>
    <row r="601" spans="1:12" s="7" customFormat="1" x14ac:dyDescent="0.25">
      <c r="A601" s="1"/>
      <c r="B601" s="1"/>
      <c r="C601" s="212"/>
      <c r="D601" s="212"/>
      <c r="E601" s="212"/>
      <c r="F601" s="212"/>
      <c r="G601" s="212"/>
      <c r="H601" s="212"/>
      <c r="L601" s="2"/>
    </row>
    <row r="602" spans="1:12" s="7" customFormat="1" x14ac:dyDescent="0.25">
      <c r="A602" s="1"/>
      <c r="B602" s="1"/>
      <c r="C602" s="212"/>
      <c r="D602" s="212"/>
      <c r="E602" s="212"/>
      <c r="F602" s="212"/>
      <c r="G602" s="212"/>
      <c r="H602" s="212"/>
      <c r="L602" s="2"/>
    </row>
    <row r="603" spans="1:12" s="7" customFormat="1" x14ac:dyDescent="0.25">
      <c r="A603" s="1"/>
      <c r="B603" s="1"/>
      <c r="C603" s="212"/>
      <c r="D603" s="212"/>
      <c r="E603" s="212"/>
      <c r="F603" s="212"/>
      <c r="G603" s="212"/>
      <c r="H603" s="212"/>
      <c r="L603" s="2"/>
    </row>
    <row r="604" spans="1:12" s="7" customFormat="1" x14ac:dyDescent="0.25">
      <c r="A604" s="1"/>
      <c r="B604" s="1"/>
      <c r="C604" s="212"/>
      <c r="D604" s="212"/>
      <c r="E604" s="212"/>
      <c r="F604" s="212"/>
      <c r="G604" s="212"/>
      <c r="H604" s="212"/>
      <c r="L604" s="2"/>
    </row>
    <row r="605" spans="1:12" s="7" customFormat="1" x14ac:dyDescent="0.25">
      <c r="A605" s="1"/>
      <c r="B605" s="1"/>
      <c r="C605" s="212"/>
      <c r="D605" s="212"/>
      <c r="E605" s="212"/>
      <c r="F605" s="212"/>
      <c r="G605" s="212"/>
      <c r="H605" s="212"/>
      <c r="L605" s="2"/>
    </row>
    <row r="606" spans="1:12" s="7" customFormat="1" x14ac:dyDescent="0.25">
      <c r="A606" s="1"/>
      <c r="B606" s="1"/>
      <c r="C606" s="212"/>
      <c r="D606" s="212"/>
      <c r="E606" s="212"/>
      <c r="F606" s="212"/>
      <c r="G606" s="212"/>
      <c r="H606" s="212"/>
      <c r="L606" s="2"/>
    </row>
    <row r="607" spans="1:12" s="7" customFormat="1" x14ac:dyDescent="0.25">
      <c r="A607" s="1"/>
      <c r="B607" s="1"/>
      <c r="C607" s="212"/>
      <c r="D607" s="212"/>
      <c r="E607" s="212"/>
      <c r="F607" s="212"/>
      <c r="G607" s="212"/>
      <c r="H607" s="212"/>
      <c r="L607" s="2"/>
    </row>
    <row r="608" spans="1:12" s="7" customFormat="1" x14ac:dyDescent="0.25">
      <c r="A608" s="1"/>
      <c r="B608" s="1"/>
      <c r="C608" s="212"/>
      <c r="D608" s="212"/>
      <c r="E608" s="212"/>
      <c r="F608" s="212"/>
      <c r="G608" s="212"/>
      <c r="H608" s="212"/>
      <c r="L608" s="2"/>
    </row>
    <row r="609" spans="1:12" s="7" customFormat="1" x14ac:dyDescent="0.25">
      <c r="A609" s="1"/>
      <c r="B609" s="1"/>
      <c r="C609" s="212"/>
      <c r="D609" s="212"/>
      <c r="E609" s="212"/>
      <c r="F609" s="212"/>
      <c r="G609" s="212"/>
      <c r="H609" s="212"/>
      <c r="L609" s="2"/>
    </row>
    <row r="610" spans="1:12" s="7" customFormat="1" x14ac:dyDescent="0.25">
      <c r="A610" s="1"/>
      <c r="B610" s="1"/>
      <c r="C610" s="212"/>
      <c r="D610" s="212"/>
      <c r="E610" s="212"/>
      <c r="F610" s="212"/>
      <c r="G610" s="212"/>
      <c r="H610" s="212"/>
      <c r="L610" s="2"/>
    </row>
    <row r="611" spans="1:12" s="7" customFormat="1" x14ac:dyDescent="0.25">
      <c r="A611" s="1"/>
      <c r="B611" s="1"/>
      <c r="C611" s="212"/>
      <c r="D611" s="212"/>
      <c r="E611" s="212"/>
      <c r="F611" s="212"/>
      <c r="G611" s="212"/>
      <c r="H611" s="212"/>
      <c r="L611" s="2"/>
    </row>
    <row r="612" spans="1:12" s="7" customFormat="1" x14ac:dyDescent="0.25">
      <c r="A612" s="1"/>
      <c r="B612" s="1"/>
      <c r="C612" s="212"/>
      <c r="D612" s="212"/>
      <c r="E612" s="212"/>
      <c r="F612" s="212"/>
      <c r="G612" s="212"/>
      <c r="H612" s="212"/>
      <c r="L612" s="2"/>
    </row>
    <row r="613" spans="1:12" s="7" customFormat="1" x14ac:dyDescent="0.25">
      <c r="A613" s="1"/>
      <c r="B613" s="1"/>
      <c r="C613" s="212"/>
      <c r="D613" s="212"/>
      <c r="E613" s="212"/>
      <c r="F613" s="212"/>
      <c r="G613" s="212"/>
      <c r="H613" s="212"/>
      <c r="L613" s="2"/>
    </row>
    <row r="614" spans="1:12" s="7" customFormat="1" x14ac:dyDescent="0.25">
      <c r="A614" s="1"/>
      <c r="B614" s="1"/>
      <c r="C614" s="212"/>
      <c r="D614" s="212"/>
      <c r="E614" s="212"/>
      <c r="F614" s="212"/>
      <c r="G614" s="212"/>
      <c r="H614" s="212"/>
      <c r="L614" s="2"/>
    </row>
    <row r="615" spans="1:12" s="7" customFormat="1" x14ac:dyDescent="0.25">
      <c r="A615" s="1"/>
      <c r="B615" s="1"/>
      <c r="C615" s="212"/>
      <c r="D615" s="212"/>
      <c r="E615" s="212"/>
      <c r="F615" s="212"/>
      <c r="G615" s="212"/>
      <c r="H615" s="212"/>
      <c r="L615" s="2"/>
    </row>
    <row r="616" spans="1:12" s="7" customFormat="1" x14ac:dyDescent="0.25">
      <c r="A616" s="1"/>
      <c r="B616" s="1"/>
      <c r="C616" s="212"/>
      <c r="D616" s="212"/>
      <c r="E616" s="212"/>
      <c r="F616" s="212"/>
      <c r="G616" s="212"/>
      <c r="H616" s="212"/>
      <c r="L616" s="2"/>
    </row>
  </sheetData>
  <mergeCells count="278">
    <mergeCell ref="A200:C200"/>
    <mergeCell ref="D200:G200"/>
    <mergeCell ref="I200:J200"/>
    <mergeCell ref="D201:F201"/>
    <mergeCell ref="G201:H201"/>
    <mergeCell ref="I201:J201"/>
    <mergeCell ref="H197:I197"/>
    <mergeCell ref="J197:K197"/>
    <mergeCell ref="A198:C198"/>
    <mergeCell ref="J198:K198"/>
    <mergeCell ref="H199:I199"/>
    <mergeCell ref="J199:K199"/>
    <mergeCell ref="A192:I192"/>
    <mergeCell ref="K192:L192"/>
    <mergeCell ref="A193:I193"/>
    <mergeCell ref="K193:L193"/>
    <mergeCell ref="A196:C196"/>
    <mergeCell ref="J196:K196"/>
    <mergeCell ref="A189:I189"/>
    <mergeCell ref="K189:L189"/>
    <mergeCell ref="A190:I190"/>
    <mergeCell ref="K190:L190"/>
    <mergeCell ref="A191:I191"/>
    <mergeCell ref="K191:L191"/>
    <mergeCell ref="A186:I186"/>
    <mergeCell ref="K186:L186"/>
    <mergeCell ref="A187:I187"/>
    <mergeCell ref="K187:L187"/>
    <mergeCell ref="A188:I188"/>
    <mergeCell ref="K188:L188"/>
    <mergeCell ref="A179:I179"/>
    <mergeCell ref="K179:L179"/>
    <mergeCell ref="A182:O182"/>
    <mergeCell ref="A184:I184"/>
    <mergeCell ref="K184:L184"/>
    <mergeCell ref="A185:I185"/>
    <mergeCell ref="K185:L185"/>
    <mergeCell ref="A176:I176"/>
    <mergeCell ref="K176:L176"/>
    <mergeCell ref="A177:I177"/>
    <mergeCell ref="K177:L177"/>
    <mergeCell ref="A178:I178"/>
    <mergeCell ref="K178:L178"/>
    <mergeCell ref="A173:I173"/>
    <mergeCell ref="K173:L173"/>
    <mergeCell ref="A174:I174"/>
    <mergeCell ref="K174:L174"/>
    <mergeCell ref="A175:I175"/>
    <mergeCell ref="K175:L175"/>
    <mergeCell ref="A168:O168"/>
    <mergeCell ref="A170:I170"/>
    <mergeCell ref="K170:L170"/>
    <mergeCell ref="A171:I171"/>
    <mergeCell ref="K171:L171"/>
    <mergeCell ref="A172:I172"/>
    <mergeCell ref="K172:L172"/>
    <mergeCell ref="A164:B164"/>
    <mergeCell ref="D164:F164"/>
    <mergeCell ref="A165:B165"/>
    <mergeCell ref="D165:F165"/>
    <mergeCell ref="A166:B166"/>
    <mergeCell ref="D166:F166"/>
    <mergeCell ref="J159:O159"/>
    <mergeCell ref="T159:U160"/>
    <mergeCell ref="W159:X160"/>
    <mergeCell ref="J160:L161"/>
    <mergeCell ref="M160:O161"/>
    <mergeCell ref="A163:B163"/>
    <mergeCell ref="D163:F163"/>
    <mergeCell ref="A146:B146"/>
    <mergeCell ref="D146:F146"/>
    <mergeCell ref="A156:O156"/>
    <mergeCell ref="A157:B157"/>
    <mergeCell ref="D157:F157"/>
    <mergeCell ref="A158:B162"/>
    <mergeCell ref="C158:C162"/>
    <mergeCell ref="D158:F162"/>
    <mergeCell ref="G158:O158"/>
    <mergeCell ref="G159:I161"/>
    <mergeCell ref="A143:B143"/>
    <mergeCell ref="D143:F143"/>
    <mergeCell ref="A144:B144"/>
    <mergeCell ref="D144:F144"/>
    <mergeCell ref="A145:B145"/>
    <mergeCell ref="D145:F145"/>
    <mergeCell ref="A140:B140"/>
    <mergeCell ref="D140:F140"/>
    <mergeCell ref="A141:B141"/>
    <mergeCell ref="D141:F141"/>
    <mergeCell ref="A142:B142"/>
    <mergeCell ref="D142:F142"/>
    <mergeCell ref="A137:B137"/>
    <mergeCell ref="D137:F137"/>
    <mergeCell ref="A138:B138"/>
    <mergeCell ref="D138:F138"/>
    <mergeCell ref="A139:B139"/>
    <mergeCell ref="D139:F139"/>
    <mergeCell ref="A134:B134"/>
    <mergeCell ref="D134:F134"/>
    <mergeCell ref="A135:B135"/>
    <mergeCell ref="D135:F135"/>
    <mergeCell ref="A136:B136"/>
    <mergeCell ref="D136:F136"/>
    <mergeCell ref="A131:B131"/>
    <mergeCell ref="D131:F131"/>
    <mergeCell ref="A132:B132"/>
    <mergeCell ref="D132:F132"/>
    <mergeCell ref="A133:B133"/>
    <mergeCell ref="D133:F133"/>
    <mergeCell ref="H128:H130"/>
    <mergeCell ref="I128:I130"/>
    <mergeCell ref="J128:J130"/>
    <mergeCell ref="K128:P128"/>
    <mergeCell ref="K129:K130"/>
    <mergeCell ref="L129:P129"/>
    <mergeCell ref="A117:B117"/>
    <mergeCell ref="D117:F117"/>
    <mergeCell ref="A126:B130"/>
    <mergeCell ref="C126:C130"/>
    <mergeCell ref="D126:F130"/>
    <mergeCell ref="G126:R126"/>
    <mergeCell ref="G127:G130"/>
    <mergeCell ref="H127:P127"/>
    <mergeCell ref="Q127:Q130"/>
    <mergeCell ref="R127:R130"/>
    <mergeCell ref="A114:B114"/>
    <mergeCell ref="D114:F114"/>
    <mergeCell ref="A115:B115"/>
    <mergeCell ref="D115:F115"/>
    <mergeCell ref="A116:B116"/>
    <mergeCell ref="D116:F116"/>
    <mergeCell ref="A111:B111"/>
    <mergeCell ref="D111:F111"/>
    <mergeCell ref="A112:B112"/>
    <mergeCell ref="D112:F112"/>
    <mergeCell ref="A113:B113"/>
    <mergeCell ref="D113:F113"/>
    <mergeCell ref="R107:R110"/>
    <mergeCell ref="H108:H110"/>
    <mergeCell ref="I108:I110"/>
    <mergeCell ref="J108:J110"/>
    <mergeCell ref="K108:P108"/>
    <mergeCell ref="K109:K110"/>
    <mergeCell ref="L109:P109"/>
    <mergeCell ref="A97:D97"/>
    <mergeCell ref="E97:F97"/>
    <mergeCell ref="A104:O104"/>
    <mergeCell ref="A106:B110"/>
    <mergeCell ref="C106:C110"/>
    <mergeCell ref="D106:F110"/>
    <mergeCell ref="G106:R106"/>
    <mergeCell ref="G107:G110"/>
    <mergeCell ref="H107:P107"/>
    <mergeCell ref="Q107:Q110"/>
    <mergeCell ref="A94:D94"/>
    <mergeCell ref="E94:F94"/>
    <mergeCell ref="A95:D95"/>
    <mergeCell ref="E95:F95"/>
    <mergeCell ref="A96:D96"/>
    <mergeCell ref="E96:F96"/>
    <mergeCell ref="A91:D91"/>
    <mergeCell ref="E91:F91"/>
    <mergeCell ref="A92:D92"/>
    <mergeCell ref="E92:F92"/>
    <mergeCell ref="A93:D93"/>
    <mergeCell ref="E93:F93"/>
    <mergeCell ref="A88:D88"/>
    <mergeCell ref="E88:F88"/>
    <mergeCell ref="A89:D89"/>
    <mergeCell ref="E89:F89"/>
    <mergeCell ref="A90:D90"/>
    <mergeCell ref="E90:F90"/>
    <mergeCell ref="A85:D85"/>
    <mergeCell ref="E85:F85"/>
    <mergeCell ref="A86:D86"/>
    <mergeCell ref="E86:F86"/>
    <mergeCell ref="A87:D87"/>
    <mergeCell ref="E87:F87"/>
    <mergeCell ref="A82:D82"/>
    <mergeCell ref="E82:F82"/>
    <mergeCell ref="A83:D83"/>
    <mergeCell ref="E83:F83"/>
    <mergeCell ref="A84:D84"/>
    <mergeCell ref="E84:F84"/>
    <mergeCell ref="A79:D79"/>
    <mergeCell ref="E79:F79"/>
    <mergeCell ref="A80:D80"/>
    <mergeCell ref="E80:F80"/>
    <mergeCell ref="A81:D81"/>
    <mergeCell ref="E81:F81"/>
    <mergeCell ref="A76:D76"/>
    <mergeCell ref="E76:F76"/>
    <mergeCell ref="A77:D77"/>
    <mergeCell ref="E77:F77"/>
    <mergeCell ref="A78:D78"/>
    <mergeCell ref="E78:F78"/>
    <mergeCell ref="A73:D73"/>
    <mergeCell ref="E73:F73"/>
    <mergeCell ref="A74:D74"/>
    <mergeCell ref="E74:F74"/>
    <mergeCell ref="A75:D75"/>
    <mergeCell ref="E75:F75"/>
    <mergeCell ref="A70:D70"/>
    <mergeCell ref="E70:F70"/>
    <mergeCell ref="A71:D71"/>
    <mergeCell ref="E71:F71"/>
    <mergeCell ref="A72:D72"/>
    <mergeCell ref="E72:F72"/>
    <mergeCell ref="A65:J65"/>
    <mergeCell ref="A66:J66"/>
    <mergeCell ref="A67:J67"/>
    <mergeCell ref="A68:K68"/>
    <mergeCell ref="A69:D69"/>
    <mergeCell ref="E69:F69"/>
    <mergeCell ref="A59:J59"/>
    <mergeCell ref="A60:K60"/>
    <mergeCell ref="A61:J61"/>
    <mergeCell ref="A62:J62"/>
    <mergeCell ref="A63:J63"/>
    <mergeCell ref="A64:K64"/>
    <mergeCell ref="A53:J53"/>
    <mergeCell ref="A54:J54"/>
    <mergeCell ref="A55:J55"/>
    <mergeCell ref="A56:J56"/>
    <mergeCell ref="A57:J57"/>
    <mergeCell ref="A58:J58"/>
    <mergeCell ref="A46:K47"/>
    <mergeCell ref="A48:K48"/>
    <mergeCell ref="A49:J49"/>
    <mergeCell ref="A50:J50"/>
    <mergeCell ref="A51:K51"/>
    <mergeCell ref="A52:J52"/>
    <mergeCell ref="Q37:R37"/>
    <mergeCell ref="L38:M38"/>
    <mergeCell ref="N38:O38"/>
    <mergeCell ref="Q38:R38"/>
    <mergeCell ref="A44:K44"/>
    <mergeCell ref="A45:K45"/>
    <mergeCell ref="L33:M33"/>
    <mergeCell ref="N33:O33"/>
    <mergeCell ref="Q33:R33"/>
    <mergeCell ref="Q34:R34"/>
    <mergeCell ref="Q35:R35"/>
    <mergeCell ref="Q36:R36"/>
    <mergeCell ref="A28:B28"/>
    <mergeCell ref="L29:M29"/>
    <mergeCell ref="N29:O29"/>
    <mergeCell ref="Q30:R30"/>
    <mergeCell ref="Q31:R31"/>
    <mergeCell ref="Q32:R32"/>
    <mergeCell ref="A22:G22"/>
    <mergeCell ref="H22:M22"/>
    <mergeCell ref="A23:B23"/>
    <mergeCell ref="C23:H23"/>
    <mergeCell ref="K23:M23"/>
    <mergeCell ref="A25:D25"/>
    <mergeCell ref="E25:J25"/>
    <mergeCell ref="A12:F12"/>
    <mergeCell ref="A14:B14"/>
    <mergeCell ref="C14:E14"/>
    <mergeCell ref="B17:Q17"/>
    <mergeCell ref="B18:Q18"/>
    <mergeCell ref="A20:G20"/>
    <mergeCell ref="H20:M20"/>
    <mergeCell ref="A6:F6"/>
    <mergeCell ref="H6:L6"/>
    <mergeCell ref="N6:R6"/>
    <mergeCell ref="A8:B8"/>
    <mergeCell ref="C8:E8"/>
    <mergeCell ref="H8:K8"/>
    <mergeCell ref="N8:P8"/>
    <mergeCell ref="H3:K3"/>
    <mergeCell ref="A4:F4"/>
    <mergeCell ref="H4:L4"/>
    <mergeCell ref="N4:R4"/>
    <mergeCell ref="A5:F5"/>
    <mergeCell ref="H5:L5"/>
    <mergeCell ref="N5:R5"/>
  </mergeCells>
  <pageMargins left="0" right="0" top="0.59055118110236227" bottom="0" header="0.31496062992125984" footer="0.31496062992125984"/>
  <pageSetup paperSize="9" scale="66" orientation="landscape" r:id="rId1"/>
  <rowBreaks count="1" manualBreakCount="1">
    <brk id="4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 к приказу</vt:lpstr>
      <vt:lpstr>'приложение 2 к приказу'!Область_печати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2019-09-06T11:05:04Z</dcterms:created>
  <dcterms:modified xsi:type="dcterms:W3CDTF">2019-09-06T11:05:28Z</dcterms:modified>
</cp:coreProperties>
</file>